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Complete/"/>
    </mc:Choice>
  </mc:AlternateContent>
  <xr:revisionPtr revIDLastSave="42" documentId="8_{7E9D1B14-2FE1-4D9A-803B-6B37E6401E00}" xr6:coauthVersionLast="47" xr6:coauthVersionMax="47" xr10:uidLastSave="{54C4FC00-F148-48F8-BD15-5D894CF0DC04}"/>
  <bookViews>
    <workbookView xWindow="-108" yWindow="-108" windowWidth="23256" windowHeight="12576" xr2:uid="{892805CC-18BF-47FD-A175-A54597955C46}"/>
  </bookViews>
  <sheets>
    <sheet name="1988-89" sheetId="1" r:id="rId1"/>
    <sheet name=" Season Summary" sheetId="2" r:id="rId2"/>
    <sheet name=" Roll Of Honour and Tables" sheetId="3" r:id="rId3"/>
  </sheets>
  <definedNames>
    <definedName name="_xlnm._FilterDatabase" localSheetId="1" hidden="1">' Season Summary'!$J$3:$K$240</definedName>
    <definedName name="_xlnm._FilterDatabase" localSheetId="0" hidden="1">'1988-89'!$B$4:$C$530</definedName>
    <definedName name="ClubName" localSheetId="0">#REF!</definedName>
    <definedName name="ClubName">#REF!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5" i="2" l="1"/>
  <c r="C65" i="2"/>
  <c r="D65" i="2"/>
  <c r="E65" i="2"/>
  <c r="F65" i="2"/>
  <c r="G65" i="2"/>
  <c r="H65" i="2"/>
  <c r="B91" i="2"/>
  <c r="C91" i="2"/>
  <c r="D91" i="2"/>
  <c r="E91" i="2"/>
  <c r="F91" i="2"/>
  <c r="G91" i="2"/>
  <c r="B89" i="2"/>
  <c r="C89" i="2"/>
  <c r="D89" i="2"/>
  <c r="E89" i="2"/>
  <c r="F89" i="2"/>
  <c r="G89" i="2"/>
  <c r="H89" i="2"/>
  <c r="H91" i="2" l="1"/>
  <c r="K240" i="2"/>
  <c r="K9" i="2"/>
  <c r="F284" i="1" l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C137" i="3" l="1"/>
  <c r="H137" i="3" s="1"/>
  <c r="C136" i="3"/>
  <c r="H136" i="3" s="1"/>
  <c r="C135" i="3"/>
  <c r="H135" i="3" s="1"/>
  <c r="C134" i="3"/>
  <c r="H134" i="3" s="1"/>
  <c r="C133" i="3"/>
  <c r="H133" i="3" s="1"/>
  <c r="C132" i="3"/>
  <c r="H132" i="3" s="1"/>
  <c r="C131" i="3"/>
  <c r="H131" i="3" s="1"/>
  <c r="C130" i="3"/>
  <c r="H130" i="3" s="1"/>
  <c r="C129" i="3"/>
  <c r="H129" i="3" s="1"/>
  <c r="C128" i="3"/>
  <c r="H128" i="3" s="1"/>
  <c r="L84" i="3"/>
  <c r="Q84" i="3" s="1"/>
  <c r="C124" i="3"/>
  <c r="H124" i="3" s="1"/>
  <c r="L51" i="3"/>
  <c r="L52" i="3"/>
  <c r="L53" i="3"/>
  <c r="L54" i="3"/>
  <c r="L55" i="3"/>
  <c r="L56" i="3"/>
  <c r="L57" i="3"/>
  <c r="L58" i="3"/>
  <c r="C101" i="3"/>
  <c r="C102" i="3"/>
  <c r="C103" i="3"/>
  <c r="C104" i="3"/>
  <c r="C105" i="3"/>
  <c r="C106" i="3"/>
  <c r="C107" i="3"/>
  <c r="C108" i="3"/>
  <c r="C109" i="3"/>
  <c r="C110" i="3"/>
  <c r="L38" i="3"/>
  <c r="L39" i="3"/>
  <c r="L40" i="3"/>
  <c r="L41" i="3"/>
  <c r="L42" i="3"/>
  <c r="L43" i="3"/>
  <c r="L44" i="3"/>
  <c r="L45" i="3"/>
  <c r="Q45" i="3" s="1"/>
  <c r="L46" i="3"/>
  <c r="C81" i="3"/>
  <c r="H81" i="3" s="1"/>
  <c r="L25" i="3" l="1"/>
  <c r="L26" i="3"/>
  <c r="L27" i="3"/>
  <c r="L28" i="3"/>
  <c r="L29" i="3"/>
  <c r="L30" i="3"/>
  <c r="L31" i="3"/>
  <c r="L32" i="3"/>
  <c r="L33" i="3"/>
  <c r="L20" i="3"/>
  <c r="Q20" i="3" s="1"/>
  <c r="C27" i="3"/>
  <c r="C28" i="3"/>
  <c r="C29" i="3"/>
  <c r="C30" i="3"/>
  <c r="C31" i="3"/>
  <c r="C32" i="3"/>
  <c r="C33" i="3"/>
  <c r="C34" i="3"/>
  <c r="C35" i="3"/>
  <c r="C36" i="3"/>
  <c r="C37" i="3"/>
  <c r="A500" i="1" l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A516" i="1"/>
  <c r="F500" i="1"/>
  <c r="F38" i="1" l="1"/>
  <c r="F39" i="1"/>
  <c r="F40" i="1"/>
  <c r="A40" i="1"/>
  <c r="F254" i="1" l="1"/>
  <c r="F255" i="1"/>
  <c r="F256" i="1"/>
  <c r="F257" i="1"/>
  <c r="F258" i="1"/>
  <c r="F259" i="1"/>
  <c r="F260" i="1"/>
  <c r="F261" i="1"/>
  <c r="F244" i="1"/>
  <c r="F246" i="1"/>
  <c r="F245" i="1"/>
  <c r="F247" i="1"/>
  <c r="F248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A260" i="1"/>
  <c r="A261" i="1"/>
  <c r="A262" i="1"/>
  <c r="A263" i="1"/>
  <c r="A264" i="1"/>
  <c r="A265" i="1"/>
  <c r="A266" i="1"/>
  <c r="A267" i="1"/>
  <c r="A268" i="1"/>
  <c r="A269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56" i="1"/>
  <c r="A57" i="1"/>
  <c r="A58" i="1"/>
  <c r="A59" i="1"/>
  <c r="A60" i="1"/>
  <c r="A61" i="1"/>
  <c r="A62" i="1"/>
  <c r="A63" i="1"/>
  <c r="A64" i="1"/>
  <c r="A53" i="1"/>
  <c r="A54" i="1"/>
  <c r="A55" i="1"/>
  <c r="A65" i="1"/>
  <c r="A66" i="1"/>
  <c r="A67" i="1"/>
  <c r="A252" i="1" l="1"/>
  <c r="A253" i="1"/>
  <c r="A254" i="1"/>
  <c r="A255" i="1"/>
  <c r="A256" i="1"/>
  <c r="A257" i="1"/>
  <c r="A258" i="1"/>
  <c r="A259" i="1"/>
  <c r="A270" i="1"/>
  <c r="A271" i="1"/>
  <c r="A272" i="1"/>
  <c r="A273" i="1"/>
  <c r="A274" i="1"/>
  <c r="A275" i="1"/>
  <c r="A276" i="1"/>
  <c r="A277" i="1"/>
  <c r="A278" i="1"/>
  <c r="A280" i="1"/>
  <c r="A281" i="1"/>
  <c r="A251" i="1"/>
  <c r="F281" i="1"/>
  <c r="F280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53" i="1"/>
  <c r="F252" i="1"/>
  <c r="F251" i="1"/>
  <c r="A429" i="1"/>
  <c r="A430" i="1"/>
  <c r="A431" i="1"/>
  <c r="A432" i="1"/>
  <c r="A433" i="1"/>
  <c r="A434" i="1"/>
  <c r="F424" i="1"/>
  <c r="A435" i="1"/>
  <c r="F521" i="1"/>
  <c r="F522" i="1"/>
  <c r="F523" i="1"/>
  <c r="F524" i="1"/>
  <c r="F525" i="1"/>
  <c r="A504" i="1"/>
  <c r="A505" i="1"/>
  <c r="A506" i="1"/>
  <c r="A507" i="1"/>
  <c r="A508" i="1"/>
  <c r="A509" i="1"/>
  <c r="A521" i="1"/>
  <c r="A522" i="1"/>
  <c r="A523" i="1"/>
  <c r="A524" i="1"/>
  <c r="A525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A222" i="1"/>
  <c r="A223" i="1"/>
  <c r="A224" i="1"/>
  <c r="A225" i="1"/>
  <c r="A226" i="1"/>
  <c r="F221" i="1"/>
  <c r="A227" i="1"/>
  <c r="A228" i="1"/>
  <c r="A229" i="1"/>
  <c r="A230" i="1"/>
  <c r="F222" i="1"/>
  <c r="A231" i="1"/>
  <c r="F223" i="1"/>
  <c r="A232" i="1"/>
  <c r="F224" i="1"/>
  <c r="A233" i="1"/>
  <c r="F225" i="1"/>
  <c r="A234" i="1"/>
  <c r="F226" i="1"/>
  <c r="A235" i="1"/>
  <c r="F227" i="1"/>
  <c r="A236" i="1"/>
  <c r="F228" i="1"/>
  <c r="A237" i="1"/>
  <c r="F229" i="1"/>
  <c r="A238" i="1"/>
  <c r="F230" i="1"/>
  <c r="A239" i="1"/>
  <c r="F231" i="1"/>
  <c r="A240" i="1"/>
  <c r="F232" i="1"/>
  <c r="A241" i="1"/>
  <c r="A242" i="1"/>
  <c r="F233" i="1"/>
  <c r="A243" i="1"/>
  <c r="F234" i="1"/>
  <c r="A244" i="1"/>
  <c r="F235" i="1"/>
  <c r="A245" i="1"/>
  <c r="F236" i="1"/>
  <c r="A246" i="1"/>
  <c r="F237" i="1"/>
  <c r="A247" i="1"/>
  <c r="F238" i="1"/>
  <c r="A192" i="1"/>
  <c r="A193" i="1"/>
  <c r="A194" i="1"/>
  <c r="A195" i="1"/>
  <c r="F191" i="1"/>
  <c r="A196" i="1"/>
  <c r="A197" i="1"/>
  <c r="F192" i="1"/>
  <c r="A198" i="1"/>
  <c r="F193" i="1"/>
  <c r="A199" i="1"/>
  <c r="A200" i="1"/>
  <c r="F194" i="1"/>
  <c r="A201" i="1"/>
  <c r="F195" i="1"/>
  <c r="A202" i="1"/>
  <c r="F196" i="1"/>
  <c r="A203" i="1"/>
  <c r="F197" i="1"/>
  <c r="A204" i="1"/>
  <c r="F198" i="1"/>
  <c r="A205" i="1"/>
  <c r="F199" i="1"/>
  <c r="A206" i="1"/>
  <c r="F200" i="1"/>
  <c r="A207" i="1"/>
  <c r="F201" i="1"/>
  <c r="A208" i="1"/>
  <c r="F202" i="1"/>
  <c r="A209" i="1"/>
  <c r="F203" i="1"/>
  <c r="A210" i="1"/>
  <c r="F204" i="1"/>
  <c r="A211" i="1"/>
  <c r="F205" i="1"/>
  <c r="A212" i="1"/>
  <c r="F206" i="1"/>
  <c r="A213" i="1"/>
  <c r="A214" i="1"/>
  <c r="F207" i="1"/>
  <c r="A215" i="1"/>
  <c r="F208" i="1"/>
  <c r="A216" i="1"/>
  <c r="F209" i="1"/>
  <c r="A217" i="1"/>
  <c r="F210" i="1"/>
  <c r="A218" i="1"/>
  <c r="F211" i="1"/>
  <c r="A169" i="1"/>
  <c r="A170" i="1"/>
  <c r="A171" i="1"/>
  <c r="F181" i="1"/>
  <c r="F182" i="1"/>
  <c r="F183" i="1"/>
  <c r="F184" i="1"/>
  <c r="F185" i="1"/>
  <c r="F186" i="1"/>
  <c r="F187" i="1"/>
  <c r="F188" i="1"/>
  <c r="F137" i="1"/>
  <c r="F138" i="1"/>
  <c r="F139" i="1"/>
  <c r="F140" i="1"/>
  <c r="F141" i="1"/>
  <c r="F142" i="1"/>
  <c r="F143" i="1"/>
  <c r="F144" i="1"/>
  <c r="F158" i="1"/>
  <c r="F159" i="1"/>
  <c r="F160" i="1"/>
  <c r="F161" i="1"/>
  <c r="F162" i="1"/>
  <c r="F163" i="1"/>
  <c r="F164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05" i="1"/>
  <c r="A106" i="1"/>
  <c r="A107" i="1"/>
  <c r="A108" i="1"/>
  <c r="A109" i="1"/>
  <c r="A110" i="1"/>
  <c r="A111" i="1"/>
  <c r="A133" i="1"/>
  <c r="A134" i="1"/>
  <c r="A75" i="1"/>
  <c r="A76" i="1"/>
  <c r="A77" i="1"/>
  <c r="A78" i="1"/>
  <c r="A79" i="1"/>
  <c r="A80" i="1"/>
  <c r="A81" i="1"/>
  <c r="A82" i="1"/>
  <c r="A83" i="1"/>
  <c r="A98" i="1"/>
  <c r="A99" i="1"/>
  <c r="A47" i="1"/>
  <c r="A48" i="1"/>
  <c r="A49" i="1"/>
  <c r="A50" i="1"/>
  <c r="A51" i="1"/>
  <c r="A52" i="1"/>
  <c r="A68" i="1"/>
  <c r="A69" i="1"/>
  <c r="A70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F520" i="1" l="1"/>
  <c r="F519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33" i="1"/>
  <c r="F334" i="1"/>
  <c r="F335" i="1"/>
  <c r="F336" i="1"/>
  <c r="F337" i="1"/>
  <c r="F338" i="1"/>
  <c r="F339" i="1"/>
  <c r="F340" i="1"/>
  <c r="F341" i="1"/>
  <c r="F342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239" i="1"/>
  <c r="F240" i="1"/>
  <c r="F241" i="1"/>
  <c r="F242" i="1"/>
  <c r="F243" i="1"/>
  <c r="F212" i="1"/>
  <c r="F214" i="1"/>
  <c r="F217" i="1"/>
  <c r="F216" i="1"/>
  <c r="F213" i="1"/>
  <c r="F218" i="1"/>
  <c r="F215" i="1"/>
  <c r="A502" i="1" l="1"/>
  <c r="A503" i="1"/>
  <c r="A510" i="1"/>
  <c r="A511" i="1"/>
  <c r="A512" i="1"/>
  <c r="A513" i="1"/>
  <c r="A514" i="1"/>
  <c r="A515" i="1"/>
  <c r="A501" i="1"/>
  <c r="F33" i="1"/>
  <c r="F34" i="1"/>
  <c r="F35" i="1"/>
  <c r="F36" i="1"/>
  <c r="F37" i="1"/>
  <c r="A474" i="1" l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25" i="1"/>
  <c r="A426" i="1"/>
  <c r="A427" i="1"/>
  <c r="A428" i="1"/>
  <c r="A436" i="1"/>
  <c r="A437" i="1"/>
  <c r="A438" i="1"/>
  <c r="A439" i="1"/>
  <c r="A440" i="1"/>
  <c r="A441" i="1"/>
  <c r="A442" i="1"/>
  <c r="A443" i="1"/>
  <c r="A444" i="1"/>
  <c r="A445" i="1"/>
  <c r="A446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34" i="1"/>
  <c r="A335" i="1"/>
  <c r="A336" i="1"/>
  <c r="A337" i="1"/>
  <c r="A338" i="1"/>
  <c r="A339" i="1"/>
  <c r="A340" i="1"/>
  <c r="A341" i="1"/>
  <c r="A342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248" i="1"/>
  <c r="A168" i="1"/>
  <c r="A138" i="1"/>
  <c r="A103" i="1"/>
  <c r="A104" i="1"/>
  <c r="A74" i="1"/>
  <c r="A44" i="1"/>
  <c r="A45" i="1"/>
  <c r="A46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39" i="1"/>
  <c r="L82" i="3" l="1"/>
  <c r="Q82" i="3" s="1"/>
  <c r="L83" i="3"/>
  <c r="Q83" i="3" s="1"/>
  <c r="L71" i="3"/>
  <c r="Q71" i="3" s="1"/>
  <c r="C123" i="3"/>
  <c r="H123" i="3" s="1"/>
  <c r="C122" i="3"/>
  <c r="H122" i="3" s="1"/>
  <c r="C121" i="3"/>
  <c r="H121" i="3" s="1"/>
  <c r="C120" i="3"/>
  <c r="H120" i="3" s="1"/>
  <c r="C119" i="3"/>
  <c r="H119" i="3" s="1"/>
  <c r="C118" i="3"/>
  <c r="H118" i="3" s="1"/>
  <c r="C117" i="3"/>
  <c r="H117" i="3" s="1"/>
  <c r="C116" i="3"/>
  <c r="H116" i="3" s="1"/>
  <c r="C115" i="3"/>
  <c r="H115" i="3" s="1"/>
  <c r="C114" i="3"/>
  <c r="H114" i="3" s="1"/>
  <c r="G144" i="2"/>
  <c r="F144" i="2"/>
  <c r="E144" i="2"/>
  <c r="D144" i="2"/>
  <c r="C144" i="2"/>
  <c r="B144" i="2"/>
  <c r="G143" i="2"/>
  <c r="F143" i="2"/>
  <c r="E143" i="2"/>
  <c r="D143" i="2"/>
  <c r="C143" i="2"/>
  <c r="B143" i="2"/>
  <c r="G142" i="2"/>
  <c r="F142" i="2"/>
  <c r="E142" i="2"/>
  <c r="D142" i="2"/>
  <c r="C142" i="2"/>
  <c r="B142" i="2"/>
  <c r="G141" i="2"/>
  <c r="F141" i="2"/>
  <c r="E141" i="2"/>
  <c r="D141" i="2"/>
  <c r="C141" i="2"/>
  <c r="B141" i="2"/>
  <c r="G140" i="2"/>
  <c r="F140" i="2"/>
  <c r="E140" i="2"/>
  <c r="D140" i="2"/>
  <c r="C140" i="2"/>
  <c r="B140" i="2"/>
  <c r="G139" i="2"/>
  <c r="F139" i="2"/>
  <c r="E139" i="2"/>
  <c r="D139" i="2"/>
  <c r="C139" i="2"/>
  <c r="B139" i="2"/>
  <c r="G138" i="2"/>
  <c r="F138" i="2"/>
  <c r="E138" i="2"/>
  <c r="D138" i="2"/>
  <c r="C138" i="2"/>
  <c r="B138" i="2"/>
  <c r="G137" i="2"/>
  <c r="F137" i="2"/>
  <c r="E137" i="2"/>
  <c r="D137" i="2"/>
  <c r="C137" i="2"/>
  <c r="B137" i="2"/>
  <c r="G136" i="2"/>
  <c r="F136" i="2"/>
  <c r="E136" i="2"/>
  <c r="D136" i="2"/>
  <c r="C136" i="2"/>
  <c r="B136" i="2"/>
  <c r="G135" i="2"/>
  <c r="F135" i="2"/>
  <c r="E135" i="2"/>
  <c r="D135" i="2"/>
  <c r="C135" i="2"/>
  <c r="B135" i="2"/>
  <c r="G134" i="2"/>
  <c r="F134" i="2"/>
  <c r="E134" i="2"/>
  <c r="D134" i="2"/>
  <c r="C134" i="2"/>
  <c r="B134" i="2"/>
  <c r="G133" i="2"/>
  <c r="F133" i="2"/>
  <c r="E133" i="2"/>
  <c r="D133" i="2"/>
  <c r="C133" i="2"/>
  <c r="B133" i="2"/>
  <c r="G132" i="2"/>
  <c r="F132" i="2"/>
  <c r="E132" i="2"/>
  <c r="D132" i="2"/>
  <c r="C132" i="2"/>
  <c r="B132" i="2"/>
  <c r="G131" i="2"/>
  <c r="F131" i="2"/>
  <c r="E131" i="2"/>
  <c r="D131" i="2"/>
  <c r="C131" i="2"/>
  <c r="B131" i="2"/>
  <c r="G130" i="2"/>
  <c r="F130" i="2"/>
  <c r="E130" i="2"/>
  <c r="D130" i="2"/>
  <c r="C130" i="2"/>
  <c r="B130" i="2"/>
  <c r="G129" i="2"/>
  <c r="F129" i="2"/>
  <c r="E129" i="2"/>
  <c r="D129" i="2"/>
  <c r="C129" i="2"/>
  <c r="B129" i="2"/>
  <c r="G128" i="2"/>
  <c r="F128" i="2"/>
  <c r="E128" i="2"/>
  <c r="D128" i="2"/>
  <c r="C128" i="2"/>
  <c r="B128" i="2"/>
  <c r="G127" i="2"/>
  <c r="F127" i="2"/>
  <c r="E127" i="2"/>
  <c r="D127" i="2"/>
  <c r="C127" i="2"/>
  <c r="B127" i="2"/>
  <c r="G126" i="2"/>
  <c r="F126" i="2"/>
  <c r="E126" i="2"/>
  <c r="D126" i="2"/>
  <c r="C126" i="2"/>
  <c r="B126" i="2"/>
  <c r="G125" i="2"/>
  <c r="F125" i="2"/>
  <c r="E125" i="2"/>
  <c r="D125" i="2"/>
  <c r="C125" i="2"/>
  <c r="B125" i="2"/>
  <c r="G124" i="2"/>
  <c r="F124" i="2"/>
  <c r="E124" i="2"/>
  <c r="D124" i="2"/>
  <c r="C124" i="2"/>
  <c r="B124" i="2"/>
  <c r="G123" i="2"/>
  <c r="F123" i="2"/>
  <c r="E123" i="2"/>
  <c r="D123" i="2"/>
  <c r="C123" i="2"/>
  <c r="B123" i="2"/>
  <c r="G122" i="2"/>
  <c r="F122" i="2"/>
  <c r="E122" i="2"/>
  <c r="D122" i="2"/>
  <c r="C122" i="2"/>
  <c r="B122" i="2"/>
  <c r="G121" i="2"/>
  <c r="F121" i="2"/>
  <c r="E121" i="2"/>
  <c r="D121" i="2"/>
  <c r="C121" i="2"/>
  <c r="B121" i="2"/>
  <c r="G120" i="2"/>
  <c r="F120" i="2"/>
  <c r="E120" i="2"/>
  <c r="D120" i="2"/>
  <c r="C120" i="2"/>
  <c r="B120" i="2"/>
  <c r="G119" i="2"/>
  <c r="F119" i="2"/>
  <c r="E119" i="2"/>
  <c r="D119" i="2"/>
  <c r="C119" i="2"/>
  <c r="B119" i="2"/>
  <c r="G118" i="2"/>
  <c r="F118" i="2"/>
  <c r="E118" i="2"/>
  <c r="D118" i="2"/>
  <c r="C118" i="2"/>
  <c r="B118" i="2"/>
  <c r="G117" i="2"/>
  <c r="F117" i="2"/>
  <c r="E117" i="2"/>
  <c r="D117" i="2"/>
  <c r="C117" i="2"/>
  <c r="B117" i="2"/>
  <c r="G116" i="2"/>
  <c r="F116" i="2"/>
  <c r="E116" i="2"/>
  <c r="D116" i="2"/>
  <c r="C116" i="2"/>
  <c r="B116" i="2"/>
  <c r="G115" i="2"/>
  <c r="F115" i="2"/>
  <c r="E115" i="2"/>
  <c r="D115" i="2"/>
  <c r="C115" i="2"/>
  <c r="B115" i="2"/>
  <c r="G114" i="2"/>
  <c r="F114" i="2"/>
  <c r="E114" i="2"/>
  <c r="D114" i="2"/>
  <c r="C114" i="2"/>
  <c r="B114" i="2"/>
  <c r="G113" i="2"/>
  <c r="F113" i="2"/>
  <c r="E113" i="2"/>
  <c r="D113" i="2"/>
  <c r="C113" i="2"/>
  <c r="B113" i="2"/>
  <c r="G112" i="2"/>
  <c r="F112" i="2"/>
  <c r="E112" i="2"/>
  <c r="D112" i="2"/>
  <c r="C112" i="2"/>
  <c r="B112" i="2"/>
  <c r="G111" i="2"/>
  <c r="F111" i="2"/>
  <c r="E111" i="2"/>
  <c r="D111" i="2"/>
  <c r="C111" i="2"/>
  <c r="B111" i="2"/>
  <c r="G110" i="2"/>
  <c r="F110" i="2"/>
  <c r="E110" i="2"/>
  <c r="D110" i="2"/>
  <c r="C110" i="2"/>
  <c r="B110" i="2"/>
  <c r="G109" i="2"/>
  <c r="F109" i="2"/>
  <c r="E109" i="2"/>
  <c r="D109" i="2"/>
  <c r="C109" i="2"/>
  <c r="B109" i="2"/>
  <c r="G108" i="2"/>
  <c r="F108" i="2"/>
  <c r="E108" i="2"/>
  <c r="D108" i="2"/>
  <c r="C108" i="2"/>
  <c r="B108" i="2"/>
  <c r="G107" i="2"/>
  <c r="F107" i="2"/>
  <c r="E107" i="2"/>
  <c r="D107" i="2"/>
  <c r="C107" i="2"/>
  <c r="B107" i="2"/>
  <c r="G106" i="2"/>
  <c r="F106" i="2"/>
  <c r="E106" i="2"/>
  <c r="D106" i="2"/>
  <c r="C106" i="2"/>
  <c r="B106" i="2"/>
  <c r="G105" i="2"/>
  <c r="F105" i="2"/>
  <c r="E105" i="2"/>
  <c r="D105" i="2"/>
  <c r="C105" i="2"/>
  <c r="B105" i="2"/>
  <c r="G104" i="2"/>
  <c r="F104" i="2"/>
  <c r="E104" i="2"/>
  <c r="D104" i="2"/>
  <c r="C104" i="2"/>
  <c r="B104" i="2"/>
  <c r="G103" i="2"/>
  <c r="F103" i="2"/>
  <c r="E103" i="2"/>
  <c r="D103" i="2"/>
  <c r="C103" i="2"/>
  <c r="B103" i="2"/>
  <c r="G102" i="2"/>
  <c r="F102" i="2"/>
  <c r="E102" i="2"/>
  <c r="D102" i="2"/>
  <c r="C102" i="2"/>
  <c r="B102" i="2"/>
  <c r="G101" i="2"/>
  <c r="F101" i="2"/>
  <c r="E101" i="2"/>
  <c r="D101" i="2"/>
  <c r="C101" i="2"/>
  <c r="B101" i="2"/>
  <c r="G100" i="2"/>
  <c r="F100" i="2"/>
  <c r="E100" i="2"/>
  <c r="D100" i="2"/>
  <c r="C100" i="2"/>
  <c r="B100" i="2"/>
  <c r="G99" i="2"/>
  <c r="F99" i="2"/>
  <c r="E99" i="2"/>
  <c r="D99" i="2"/>
  <c r="C99" i="2"/>
  <c r="B99" i="2"/>
  <c r="G98" i="2"/>
  <c r="F98" i="2"/>
  <c r="E98" i="2"/>
  <c r="D98" i="2"/>
  <c r="C98" i="2"/>
  <c r="B98" i="2"/>
  <c r="G97" i="2"/>
  <c r="F97" i="2"/>
  <c r="E97" i="2"/>
  <c r="D97" i="2"/>
  <c r="C97" i="2"/>
  <c r="B97" i="2"/>
  <c r="G96" i="2"/>
  <c r="F96" i="2"/>
  <c r="E96" i="2"/>
  <c r="D96" i="2"/>
  <c r="C96" i="2"/>
  <c r="B96" i="2"/>
  <c r="G95" i="2"/>
  <c r="F95" i="2"/>
  <c r="E95" i="2"/>
  <c r="D95" i="2"/>
  <c r="C95" i="2"/>
  <c r="B95" i="2"/>
  <c r="G94" i="2"/>
  <c r="F94" i="2"/>
  <c r="E94" i="2"/>
  <c r="D94" i="2"/>
  <c r="C94" i="2"/>
  <c r="B94" i="2"/>
  <c r="G93" i="2"/>
  <c r="F93" i="2"/>
  <c r="E93" i="2"/>
  <c r="D93" i="2"/>
  <c r="C93" i="2"/>
  <c r="B93" i="2"/>
  <c r="G92" i="2"/>
  <c r="F92" i="2"/>
  <c r="E92" i="2"/>
  <c r="D92" i="2"/>
  <c r="C92" i="2"/>
  <c r="B92" i="2"/>
  <c r="G90" i="2"/>
  <c r="F90" i="2"/>
  <c r="E90" i="2"/>
  <c r="D90" i="2"/>
  <c r="C90" i="2"/>
  <c r="B90" i="2"/>
  <c r="G88" i="2"/>
  <c r="F88" i="2"/>
  <c r="E88" i="2"/>
  <c r="D88" i="2"/>
  <c r="C88" i="2"/>
  <c r="B88" i="2"/>
  <c r="G87" i="2"/>
  <c r="F87" i="2"/>
  <c r="E87" i="2"/>
  <c r="D87" i="2"/>
  <c r="C87" i="2"/>
  <c r="B87" i="2"/>
  <c r="G86" i="2"/>
  <c r="F86" i="2"/>
  <c r="E86" i="2"/>
  <c r="D86" i="2"/>
  <c r="C86" i="2"/>
  <c r="B86" i="2"/>
  <c r="G85" i="2"/>
  <c r="F85" i="2"/>
  <c r="E85" i="2"/>
  <c r="D85" i="2"/>
  <c r="C85" i="2"/>
  <c r="B85" i="2"/>
  <c r="G84" i="2"/>
  <c r="F84" i="2"/>
  <c r="E84" i="2"/>
  <c r="D84" i="2"/>
  <c r="C84" i="2"/>
  <c r="B84" i="2"/>
  <c r="G83" i="2"/>
  <c r="F83" i="2"/>
  <c r="E83" i="2"/>
  <c r="D83" i="2"/>
  <c r="C83" i="2"/>
  <c r="B83" i="2"/>
  <c r="G82" i="2"/>
  <c r="F82" i="2"/>
  <c r="E82" i="2"/>
  <c r="D82" i="2"/>
  <c r="C82" i="2"/>
  <c r="B82" i="2"/>
  <c r="G81" i="2"/>
  <c r="F81" i="2"/>
  <c r="E81" i="2"/>
  <c r="D81" i="2"/>
  <c r="C81" i="2"/>
  <c r="B81" i="2"/>
  <c r="G80" i="2"/>
  <c r="F80" i="2"/>
  <c r="E80" i="2"/>
  <c r="D80" i="2"/>
  <c r="C80" i="2"/>
  <c r="B80" i="2"/>
  <c r="G79" i="2"/>
  <c r="F79" i="2"/>
  <c r="E79" i="2"/>
  <c r="D79" i="2"/>
  <c r="C79" i="2"/>
  <c r="B79" i="2"/>
  <c r="G78" i="2"/>
  <c r="F78" i="2"/>
  <c r="E78" i="2"/>
  <c r="D78" i="2"/>
  <c r="C78" i="2"/>
  <c r="B78" i="2"/>
  <c r="G77" i="2"/>
  <c r="F77" i="2"/>
  <c r="E77" i="2"/>
  <c r="D77" i="2"/>
  <c r="C77" i="2"/>
  <c r="B77" i="2"/>
  <c r="G76" i="2"/>
  <c r="F76" i="2"/>
  <c r="E76" i="2"/>
  <c r="D76" i="2"/>
  <c r="C76" i="2"/>
  <c r="B76" i="2"/>
  <c r="G75" i="2"/>
  <c r="F75" i="2"/>
  <c r="E75" i="2"/>
  <c r="D75" i="2"/>
  <c r="C75" i="2"/>
  <c r="B75" i="2"/>
  <c r="G74" i="2"/>
  <c r="F74" i="2"/>
  <c r="E74" i="2"/>
  <c r="D74" i="2"/>
  <c r="C74" i="2"/>
  <c r="B74" i="2"/>
  <c r="G73" i="2"/>
  <c r="F73" i="2"/>
  <c r="E73" i="2"/>
  <c r="D73" i="2"/>
  <c r="C73" i="2"/>
  <c r="B73" i="2"/>
  <c r="G72" i="2"/>
  <c r="F72" i="2"/>
  <c r="E72" i="2"/>
  <c r="D72" i="2"/>
  <c r="C72" i="2"/>
  <c r="B72" i="2"/>
  <c r="G71" i="2"/>
  <c r="F71" i="2"/>
  <c r="E71" i="2"/>
  <c r="D71" i="2"/>
  <c r="C71" i="2"/>
  <c r="B71" i="2"/>
  <c r="G70" i="2"/>
  <c r="F70" i="2"/>
  <c r="E70" i="2"/>
  <c r="D70" i="2"/>
  <c r="C70" i="2"/>
  <c r="B70" i="2"/>
  <c r="G69" i="2"/>
  <c r="F69" i="2"/>
  <c r="E69" i="2"/>
  <c r="D69" i="2"/>
  <c r="C69" i="2"/>
  <c r="B69" i="2"/>
  <c r="G68" i="2"/>
  <c r="F68" i="2"/>
  <c r="E68" i="2"/>
  <c r="D68" i="2"/>
  <c r="C68" i="2"/>
  <c r="B68" i="2"/>
  <c r="G67" i="2"/>
  <c r="F67" i="2"/>
  <c r="E67" i="2"/>
  <c r="D67" i="2"/>
  <c r="C67" i="2"/>
  <c r="B67" i="2"/>
  <c r="G66" i="2"/>
  <c r="F66" i="2"/>
  <c r="E66" i="2"/>
  <c r="D66" i="2"/>
  <c r="C66" i="2"/>
  <c r="B66" i="2"/>
  <c r="G64" i="2"/>
  <c r="F64" i="2"/>
  <c r="E64" i="2"/>
  <c r="D64" i="2"/>
  <c r="C64" i="2"/>
  <c r="B64" i="2"/>
  <c r="G63" i="2"/>
  <c r="F63" i="2"/>
  <c r="E63" i="2"/>
  <c r="D63" i="2"/>
  <c r="C63" i="2"/>
  <c r="B63" i="2"/>
  <c r="G62" i="2"/>
  <c r="F62" i="2"/>
  <c r="E62" i="2"/>
  <c r="D62" i="2"/>
  <c r="C62" i="2"/>
  <c r="B62" i="2"/>
  <c r="G61" i="2"/>
  <c r="F61" i="2"/>
  <c r="E61" i="2"/>
  <c r="D61" i="2"/>
  <c r="C61" i="2"/>
  <c r="B61" i="2"/>
  <c r="G60" i="2"/>
  <c r="F60" i="2"/>
  <c r="E60" i="2"/>
  <c r="D60" i="2"/>
  <c r="C60" i="2"/>
  <c r="B60" i="2"/>
  <c r="G59" i="2"/>
  <c r="F59" i="2"/>
  <c r="E59" i="2"/>
  <c r="D59" i="2"/>
  <c r="C59" i="2"/>
  <c r="B59" i="2"/>
  <c r="G58" i="2"/>
  <c r="F58" i="2"/>
  <c r="E58" i="2"/>
  <c r="D58" i="2"/>
  <c r="C58" i="2"/>
  <c r="B58" i="2"/>
  <c r="G57" i="2"/>
  <c r="F57" i="2"/>
  <c r="E57" i="2"/>
  <c r="D57" i="2"/>
  <c r="C57" i="2"/>
  <c r="B57" i="2"/>
  <c r="G56" i="2"/>
  <c r="F56" i="2"/>
  <c r="E56" i="2"/>
  <c r="D56" i="2"/>
  <c r="C56" i="2"/>
  <c r="B56" i="2"/>
  <c r="G55" i="2"/>
  <c r="F55" i="2"/>
  <c r="E55" i="2"/>
  <c r="D55" i="2"/>
  <c r="C55" i="2"/>
  <c r="B55" i="2"/>
  <c r="G54" i="2"/>
  <c r="F54" i="2"/>
  <c r="E54" i="2"/>
  <c r="D54" i="2"/>
  <c r="C54" i="2"/>
  <c r="B54" i="2"/>
  <c r="G53" i="2"/>
  <c r="F53" i="2"/>
  <c r="E53" i="2"/>
  <c r="D53" i="2"/>
  <c r="C53" i="2"/>
  <c r="B53" i="2"/>
  <c r="G52" i="2"/>
  <c r="F52" i="2"/>
  <c r="E52" i="2"/>
  <c r="D52" i="2"/>
  <c r="C52" i="2"/>
  <c r="B52" i="2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  <c r="G48" i="2"/>
  <c r="F48" i="2"/>
  <c r="E48" i="2"/>
  <c r="D48" i="2"/>
  <c r="C48" i="2"/>
  <c r="B48" i="2"/>
  <c r="G47" i="2"/>
  <c r="F47" i="2"/>
  <c r="E47" i="2"/>
  <c r="D47" i="2"/>
  <c r="C47" i="2"/>
  <c r="B47" i="2"/>
  <c r="G46" i="2"/>
  <c r="F46" i="2"/>
  <c r="E46" i="2"/>
  <c r="D46" i="2"/>
  <c r="C46" i="2"/>
  <c r="B46" i="2"/>
  <c r="G45" i="2"/>
  <c r="F45" i="2"/>
  <c r="E45" i="2"/>
  <c r="D45" i="2"/>
  <c r="C45" i="2"/>
  <c r="B45" i="2"/>
  <c r="G44" i="2"/>
  <c r="F44" i="2"/>
  <c r="E44" i="2"/>
  <c r="D44" i="2"/>
  <c r="C44" i="2"/>
  <c r="B44" i="2"/>
  <c r="G43" i="2"/>
  <c r="F43" i="2"/>
  <c r="E43" i="2"/>
  <c r="D43" i="2"/>
  <c r="C43" i="2"/>
  <c r="B43" i="2"/>
  <c r="G42" i="2"/>
  <c r="F42" i="2"/>
  <c r="E42" i="2"/>
  <c r="D42" i="2"/>
  <c r="C42" i="2"/>
  <c r="B42" i="2"/>
  <c r="G41" i="2"/>
  <c r="F41" i="2"/>
  <c r="E41" i="2"/>
  <c r="D41" i="2"/>
  <c r="C41" i="2"/>
  <c r="B41" i="2"/>
  <c r="G40" i="2"/>
  <c r="F40" i="2"/>
  <c r="E40" i="2"/>
  <c r="D40" i="2"/>
  <c r="C40" i="2"/>
  <c r="B40" i="2"/>
  <c r="G39" i="2"/>
  <c r="F39" i="2"/>
  <c r="E39" i="2"/>
  <c r="D39" i="2"/>
  <c r="C39" i="2"/>
  <c r="B39" i="2"/>
  <c r="G38" i="2"/>
  <c r="F38" i="2"/>
  <c r="E38" i="2"/>
  <c r="D38" i="2"/>
  <c r="C38" i="2"/>
  <c r="B38" i="2"/>
  <c r="G37" i="2"/>
  <c r="F37" i="2"/>
  <c r="E37" i="2"/>
  <c r="D37" i="2"/>
  <c r="C37" i="2"/>
  <c r="B37" i="2"/>
  <c r="G36" i="2"/>
  <c r="F36" i="2"/>
  <c r="E36" i="2"/>
  <c r="D36" i="2"/>
  <c r="C36" i="2"/>
  <c r="B36" i="2"/>
  <c r="G35" i="2"/>
  <c r="F35" i="2"/>
  <c r="E35" i="2"/>
  <c r="D35" i="2"/>
  <c r="C35" i="2"/>
  <c r="B35" i="2"/>
  <c r="G34" i="2"/>
  <c r="F34" i="2"/>
  <c r="E34" i="2"/>
  <c r="D34" i="2"/>
  <c r="C34" i="2"/>
  <c r="B34" i="2"/>
  <c r="G33" i="2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D30" i="2"/>
  <c r="C30" i="2"/>
  <c r="B30" i="2"/>
  <c r="G29" i="2"/>
  <c r="F29" i="2"/>
  <c r="E29" i="2"/>
  <c r="D29" i="2"/>
  <c r="C29" i="2"/>
  <c r="B29" i="2"/>
  <c r="H136" i="2"/>
  <c r="H138" i="2"/>
  <c r="H140" i="2"/>
  <c r="H142" i="2"/>
  <c r="H144" i="2"/>
  <c r="H135" i="2" l="1"/>
  <c r="H137" i="2"/>
  <c r="H139" i="2"/>
  <c r="H141" i="2"/>
  <c r="H143" i="2"/>
  <c r="H134" i="2"/>
  <c r="G145" i="2"/>
  <c r="C145" i="2"/>
  <c r="D145" i="2"/>
  <c r="E145" i="2"/>
  <c r="B145" i="2"/>
  <c r="F145" i="2"/>
  <c r="H110" i="3"/>
  <c r="H109" i="3"/>
  <c r="H108" i="3"/>
  <c r="H107" i="3"/>
  <c r="H106" i="3"/>
  <c r="H105" i="3"/>
  <c r="H104" i="3"/>
  <c r="H103" i="3"/>
  <c r="H102" i="3"/>
  <c r="H101" i="3"/>
  <c r="C100" i="3"/>
  <c r="H100" i="3" s="1"/>
  <c r="C96" i="3"/>
  <c r="H96" i="3" s="1"/>
  <c r="C95" i="3"/>
  <c r="H95" i="3" s="1"/>
  <c r="C94" i="3"/>
  <c r="H94" i="3" s="1"/>
  <c r="C93" i="3"/>
  <c r="H93" i="3" s="1"/>
  <c r="L81" i="3"/>
  <c r="Q81" i="3" s="1"/>
  <c r="C92" i="3"/>
  <c r="H92" i="3" s="1"/>
  <c r="L80" i="3"/>
  <c r="Q80" i="3" s="1"/>
  <c r="C91" i="3"/>
  <c r="H91" i="3" s="1"/>
  <c r="L79" i="3"/>
  <c r="C90" i="3"/>
  <c r="H90" i="3" s="1"/>
  <c r="L78" i="3"/>
  <c r="Q78" i="3" s="1"/>
  <c r="C89" i="3"/>
  <c r="H89" i="3" s="1"/>
  <c r="L77" i="3"/>
  <c r="Q77" i="3" s="1"/>
  <c r="C88" i="3"/>
  <c r="H88" i="3" s="1"/>
  <c r="L76" i="3"/>
  <c r="Q76" i="3" s="1"/>
  <c r="C87" i="3"/>
  <c r="H87" i="3" s="1"/>
  <c r="L75" i="3"/>
  <c r="Q75" i="3" s="1"/>
  <c r="C86" i="3"/>
  <c r="H86" i="3" s="1"/>
  <c r="L70" i="3"/>
  <c r="C82" i="3"/>
  <c r="L69" i="3"/>
  <c r="Q69" i="3" s="1"/>
  <c r="C80" i="3"/>
  <c r="H80" i="3" s="1"/>
  <c r="L68" i="3"/>
  <c r="Q68" i="3" s="1"/>
  <c r="C79" i="3"/>
  <c r="H79" i="3" s="1"/>
  <c r="L67" i="3"/>
  <c r="Q67" i="3" s="1"/>
  <c r="C78" i="3"/>
  <c r="H78" i="3" s="1"/>
  <c r="L66" i="3"/>
  <c r="Q66" i="3" s="1"/>
  <c r="C77" i="3"/>
  <c r="H77" i="3" s="1"/>
  <c r="L65" i="3"/>
  <c r="Q65" i="3" s="1"/>
  <c r="C76" i="3"/>
  <c r="H76" i="3" s="1"/>
  <c r="L64" i="3"/>
  <c r="Q64" i="3" s="1"/>
  <c r="C75" i="3"/>
  <c r="H75" i="3" s="1"/>
  <c r="L63" i="3"/>
  <c r="Q63" i="3" s="1"/>
  <c r="C74" i="3"/>
  <c r="H74" i="3" s="1"/>
  <c r="L62" i="3"/>
  <c r="Q62" i="3" s="1"/>
  <c r="C73" i="3"/>
  <c r="H73" i="3" s="1"/>
  <c r="C72" i="3"/>
  <c r="C71" i="3"/>
  <c r="H71" i="3" s="1"/>
  <c r="C67" i="3"/>
  <c r="H67" i="3" s="1"/>
  <c r="C66" i="3"/>
  <c r="H66" i="3" s="1"/>
  <c r="C65" i="3"/>
  <c r="H65" i="3" s="1"/>
  <c r="C64" i="3"/>
  <c r="H64" i="3" s="1"/>
  <c r="C63" i="3"/>
  <c r="H63" i="3" s="1"/>
  <c r="C62" i="3"/>
  <c r="H62" i="3" s="1"/>
  <c r="C61" i="3"/>
  <c r="H61" i="3" s="1"/>
  <c r="C60" i="3"/>
  <c r="H60" i="3" s="1"/>
  <c r="C59" i="3"/>
  <c r="H59" i="3" s="1"/>
  <c r="C58" i="3"/>
  <c r="H58" i="3" s="1"/>
  <c r="C57" i="3"/>
  <c r="H57" i="3" s="1"/>
  <c r="C56" i="3"/>
  <c r="H56" i="3" s="1"/>
  <c r="Q58" i="3"/>
  <c r="Q57" i="3"/>
  <c r="Q56" i="3"/>
  <c r="Q55" i="3"/>
  <c r="C52" i="3"/>
  <c r="H52" i="3" s="1"/>
  <c r="Q54" i="3"/>
  <c r="C51" i="3"/>
  <c r="H51" i="3" s="1"/>
  <c r="Q53" i="3"/>
  <c r="C50" i="3"/>
  <c r="H50" i="3" s="1"/>
  <c r="Q52" i="3"/>
  <c r="C49" i="3"/>
  <c r="H49" i="3" s="1"/>
  <c r="Q51" i="3"/>
  <c r="C48" i="3"/>
  <c r="H48" i="3" s="1"/>
  <c r="L50" i="3"/>
  <c r="Q50" i="3" s="1"/>
  <c r="C47" i="3"/>
  <c r="H47" i="3" s="1"/>
  <c r="C46" i="3"/>
  <c r="H46" i="3" s="1"/>
  <c r="C45" i="3"/>
  <c r="H45" i="3" s="1"/>
  <c r="C44" i="3"/>
  <c r="H44" i="3" s="1"/>
  <c r="Q44" i="3"/>
  <c r="C43" i="3"/>
  <c r="H43" i="3" s="1"/>
  <c r="Q43" i="3"/>
  <c r="C42" i="3"/>
  <c r="H42" i="3" s="1"/>
  <c r="Q42" i="3"/>
  <c r="C41" i="3"/>
  <c r="H41" i="3" s="1"/>
  <c r="Q41" i="3"/>
  <c r="Q40" i="3"/>
  <c r="Q39" i="3"/>
  <c r="Q38" i="3"/>
  <c r="H37" i="3"/>
  <c r="L37" i="3"/>
  <c r="Q37" i="3" s="1"/>
  <c r="H36" i="3"/>
  <c r="H35" i="3"/>
  <c r="H34" i="3"/>
  <c r="H33" i="3"/>
  <c r="H32" i="3"/>
  <c r="Q32" i="3"/>
  <c r="H31" i="3"/>
  <c r="Q31" i="3"/>
  <c r="H30" i="3"/>
  <c r="Q30" i="3"/>
  <c r="H29" i="3"/>
  <c r="Q29" i="3"/>
  <c r="H28" i="3"/>
  <c r="Q28" i="3"/>
  <c r="H27" i="3"/>
  <c r="Q27" i="3"/>
  <c r="C26" i="3"/>
  <c r="H26" i="3" s="1"/>
  <c r="Q26" i="3"/>
  <c r="Q25" i="3"/>
  <c r="L24" i="3"/>
  <c r="Q24" i="3" s="1"/>
  <c r="C22" i="3"/>
  <c r="H22" i="3" s="1"/>
  <c r="C21" i="3"/>
  <c r="H21" i="3" s="1"/>
  <c r="C20" i="3"/>
  <c r="H20" i="3" s="1"/>
  <c r="L19" i="3"/>
  <c r="Q19" i="3" s="1"/>
  <c r="C19" i="3"/>
  <c r="H19" i="3" s="1"/>
  <c r="L18" i="3"/>
  <c r="Q18" i="3" s="1"/>
  <c r="C18" i="3"/>
  <c r="H18" i="3" s="1"/>
  <c r="L17" i="3"/>
  <c r="Q17" i="3" s="1"/>
  <c r="C17" i="3"/>
  <c r="H17" i="3" s="1"/>
  <c r="L16" i="3"/>
  <c r="Q16" i="3" s="1"/>
  <c r="C16" i="3"/>
  <c r="H16" i="3" s="1"/>
  <c r="L15" i="3"/>
  <c r="Q15" i="3" s="1"/>
  <c r="C15" i="3"/>
  <c r="H15" i="3" s="1"/>
  <c r="L14" i="3"/>
  <c r="Q14" i="3" s="1"/>
  <c r="C14" i="3"/>
  <c r="H14" i="3" s="1"/>
  <c r="L13" i="3"/>
  <c r="Q13" i="3" s="1"/>
  <c r="C13" i="3"/>
  <c r="H13" i="3" s="1"/>
  <c r="L12" i="3"/>
  <c r="Q12" i="3" s="1"/>
  <c r="C12" i="3"/>
  <c r="H12" i="3" s="1"/>
  <c r="L11" i="3"/>
  <c r="Q11" i="3" s="1"/>
  <c r="H130" i="2"/>
  <c r="H126" i="2"/>
  <c r="H106" i="2"/>
  <c r="H102" i="2"/>
  <c r="H98" i="2"/>
  <c r="H96" i="2"/>
  <c r="H94" i="2"/>
  <c r="H90" i="2"/>
  <c r="H86" i="2"/>
  <c r="H82" i="2"/>
  <c r="H78" i="2"/>
  <c r="H145" i="2" l="1"/>
  <c r="H77" i="2"/>
  <c r="H93" i="2"/>
  <c r="H97" i="2"/>
  <c r="H101" i="2"/>
  <c r="H105" i="2"/>
  <c r="H109" i="2"/>
  <c r="H125" i="2"/>
  <c r="H76" i="2"/>
  <c r="H100" i="2"/>
  <c r="H104" i="2"/>
  <c r="H108" i="2"/>
  <c r="H124" i="2"/>
  <c r="H32" i="2"/>
  <c r="H36" i="2"/>
  <c r="H40" i="2"/>
  <c r="H43" i="2"/>
  <c r="H47" i="2"/>
  <c r="H51" i="2"/>
  <c r="H55" i="2"/>
  <c r="H59" i="2"/>
  <c r="H63" i="2"/>
  <c r="H67" i="2"/>
  <c r="H71" i="2"/>
  <c r="H75" i="2"/>
  <c r="H95" i="2"/>
  <c r="H99" i="2"/>
  <c r="H103" i="2"/>
  <c r="H107" i="2"/>
  <c r="H111" i="2"/>
  <c r="H115" i="2"/>
  <c r="H119" i="2"/>
  <c r="H123" i="2"/>
  <c r="H35" i="2"/>
  <c r="H46" i="2"/>
  <c r="H62" i="2"/>
  <c r="H66" i="2"/>
  <c r="H70" i="2"/>
  <c r="H74" i="2"/>
  <c r="H81" i="2"/>
  <c r="H85" i="2"/>
  <c r="H110" i="2"/>
  <c r="H114" i="2"/>
  <c r="H118" i="2"/>
  <c r="H122" i="2"/>
  <c r="H129" i="2"/>
  <c r="H133" i="2"/>
  <c r="H31" i="2"/>
  <c r="H39" i="2"/>
  <c r="H42" i="2"/>
  <c r="H50" i="2"/>
  <c r="H54" i="2"/>
  <c r="H58" i="2"/>
  <c r="H34" i="2"/>
  <c r="H38" i="2"/>
  <c r="H41" i="2"/>
  <c r="H45" i="2"/>
  <c r="H49" i="2"/>
  <c r="H53" i="2"/>
  <c r="H57" i="2"/>
  <c r="H61" i="2"/>
  <c r="H69" i="2"/>
  <c r="H73" i="2"/>
  <c r="H80" i="2"/>
  <c r="H84" i="2"/>
  <c r="H88" i="2"/>
  <c r="H92" i="2"/>
  <c r="H113" i="2"/>
  <c r="H117" i="2"/>
  <c r="H121" i="2"/>
  <c r="H128" i="2"/>
  <c r="H132" i="2"/>
  <c r="H30" i="2"/>
  <c r="H33" i="2"/>
  <c r="H37" i="2"/>
  <c r="H44" i="2"/>
  <c r="H48" i="2"/>
  <c r="H52" i="2"/>
  <c r="H56" i="2"/>
  <c r="H60" i="2"/>
  <c r="H64" i="2"/>
  <c r="H68" i="2"/>
  <c r="H72" i="2"/>
  <c r="H79" i="2"/>
  <c r="H83" i="2"/>
  <c r="H87" i="2"/>
  <c r="H112" i="2"/>
  <c r="H116" i="2"/>
  <c r="H120" i="2"/>
  <c r="H127" i="2"/>
  <c r="H131" i="2"/>
  <c r="H29" i="2"/>
  <c r="A473" i="1" l="1"/>
  <c r="A309" i="1"/>
  <c r="A102" i="1"/>
  <c r="A520" i="1"/>
  <c r="A519" i="1"/>
  <c r="A449" i="1"/>
  <c r="A424" i="1"/>
  <c r="A388" i="1"/>
  <c r="A360" i="1"/>
  <c r="A333" i="1"/>
  <c r="A284" i="1"/>
  <c r="A221" i="1"/>
  <c r="A191" i="1"/>
  <c r="A167" i="1"/>
  <c r="A137" i="1"/>
  <c r="A73" i="1"/>
  <c r="A43" i="1"/>
  <c r="A5" i="1"/>
  <c r="C13" i="2" l="1"/>
  <c r="G13" i="2"/>
  <c r="D13" i="2"/>
  <c r="E13" i="2"/>
  <c r="B13" i="2"/>
  <c r="F13" i="2"/>
  <c r="C22" i="2"/>
  <c r="D22" i="2"/>
  <c r="E22" i="2"/>
  <c r="B22" i="2"/>
  <c r="G22" i="2"/>
  <c r="F22" i="2"/>
  <c r="K105" i="2"/>
  <c r="K109" i="2"/>
  <c r="K113" i="2"/>
  <c r="K117" i="2"/>
  <c r="K121" i="2"/>
  <c r="K125" i="2"/>
  <c r="K129" i="2"/>
  <c r="K133" i="2"/>
  <c r="K137" i="2"/>
  <c r="K141" i="2"/>
  <c r="K145" i="2"/>
  <c r="K149" i="2"/>
  <c r="K153" i="2"/>
  <c r="K157" i="2"/>
  <c r="K161" i="2"/>
  <c r="K165" i="2"/>
  <c r="K169" i="2"/>
  <c r="K173" i="2"/>
  <c r="K177" i="2"/>
  <c r="K181" i="2"/>
  <c r="K185" i="2"/>
  <c r="K189" i="2"/>
  <c r="K193" i="2"/>
  <c r="K197" i="2"/>
  <c r="K201" i="2"/>
  <c r="K205" i="2"/>
  <c r="K209" i="2"/>
  <c r="K106" i="2"/>
  <c r="K110" i="2"/>
  <c r="K114" i="2"/>
  <c r="K118" i="2"/>
  <c r="K122" i="2"/>
  <c r="K126" i="2"/>
  <c r="K130" i="2"/>
  <c r="K134" i="2"/>
  <c r="K138" i="2"/>
  <c r="K142" i="2"/>
  <c r="K146" i="2"/>
  <c r="K150" i="2"/>
  <c r="K154" i="2"/>
  <c r="K158" i="2"/>
  <c r="K162" i="2"/>
  <c r="K166" i="2"/>
  <c r="K170" i="2"/>
  <c r="K174" i="2"/>
  <c r="K178" i="2"/>
  <c r="K182" i="2"/>
  <c r="K186" i="2"/>
  <c r="K190" i="2"/>
  <c r="K194" i="2"/>
  <c r="K198" i="2"/>
  <c r="K202" i="2"/>
  <c r="K206" i="2"/>
  <c r="K210" i="2"/>
  <c r="K107" i="2"/>
  <c r="K111" i="2"/>
  <c r="K115" i="2"/>
  <c r="K119" i="2"/>
  <c r="K123" i="2"/>
  <c r="K127" i="2"/>
  <c r="K131" i="2"/>
  <c r="K135" i="2"/>
  <c r="K139" i="2"/>
  <c r="K143" i="2"/>
  <c r="K147" i="2"/>
  <c r="K151" i="2"/>
  <c r="K155" i="2"/>
  <c r="K159" i="2"/>
  <c r="K163" i="2"/>
  <c r="K167" i="2"/>
  <c r="K171" i="2"/>
  <c r="K175" i="2"/>
  <c r="K179" i="2"/>
  <c r="K183" i="2"/>
  <c r="K187" i="2"/>
  <c r="K191" i="2"/>
  <c r="K195" i="2"/>
  <c r="K199" i="2"/>
  <c r="K203" i="2"/>
  <c r="K207" i="2"/>
  <c r="K211" i="2"/>
  <c r="K108" i="2"/>
  <c r="K112" i="2"/>
  <c r="K116" i="2"/>
  <c r="K120" i="2"/>
  <c r="K124" i="2"/>
  <c r="K128" i="2"/>
  <c r="K132" i="2"/>
  <c r="K136" i="2"/>
  <c r="K140" i="2"/>
  <c r="K144" i="2"/>
  <c r="K148" i="2"/>
  <c r="K152" i="2"/>
  <c r="K156" i="2"/>
  <c r="K160" i="2"/>
  <c r="K164" i="2"/>
  <c r="K168" i="2"/>
  <c r="K172" i="2"/>
  <c r="K176" i="2"/>
  <c r="K180" i="2"/>
  <c r="K184" i="2"/>
  <c r="K188" i="2"/>
  <c r="K192" i="2"/>
  <c r="K196" i="2"/>
  <c r="K200" i="2"/>
  <c r="K204" i="2"/>
  <c r="K208" i="2"/>
  <c r="K8" i="2"/>
  <c r="K12" i="2"/>
  <c r="K16" i="2"/>
  <c r="K20" i="2"/>
  <c r="K24" i="2"/>
  <c r="K28" i="2"/>
  <c r="K31" i="2"/>
  <c r="K35" i="2"/>
  <c r="K39" i="2"/>
  <c r="K43" i="2"/>
  <c r="K47" i="2"/>
  <c r="K51" i="2"/>
  <c r="K55" i="2"/>
  <c r="K59" i="2"/>
  <c r="K63" i="2"/>
  <c r="K67" i="2"/>
  <c r="K73" i="2"/>
  <c r="K77" i="2"/>
  <c r="K81" i="2"/>
  <c r="K85" i="2"/>
  <c r="K89" i="2"/>
  <c r="K93" i="2"/>
  <c r="K97" i="2"/>
  <c r="K101" i="2"/>
  <c r="K212" i="2"/>
  <c r="K216" i="2"/>
  <c r="K220" i="2"/>
  <c r="K224" i="2"/>
  <c r="K228" i="2"/>
  <c r="K232" i="2"/>
  <c r="K236" i="2"/>
  <c r="K239" i="2"/>
  <c r="K5" i="2"/>
  <c r="K13" i="2"/>
  <c r="K17" i="2"/>
  <c r="K21" i="2"/>
  <c r="K25" i="2"/>
  <c r="K29" i="2"/>
  <c r="K32" i="2"/>
  <c r="K36" i="2"/>
  <c r="K40" i="2"/>
  <c r="K44" i="2"/>
  <c r="K48" i="2"/>
  <c r="K52" i="2"/>
  <c r="K56" i="2"/>
  <c r="K60" i="2"/>
  <c r="K64" i="2"/>
  <c r="K68" i="2"/>
  <c r="K74" i="2"/>
  <c r="K78" i="2"/>
  <c r="K82" i="2"/>
  <c r="K86" i="2"/>
  <c r="K90" i="2"/>
  <c r="K94" i="2"/>
  <c r="K98" i="2"/>
  <c r="K102" i="2"/>
  <c r="K213" i="2"/>
  <c r="K217" i="2"/>
  <c r="K221" i="2"/>
  <c r="K225" i="2"/>
  <c r="K229" i="2"/>
  <c r="K233" i="2"/>
  <c r="K6" i="2"/>
  <c r="K10" i="2"/>
  <c r="K14" i="2"/>
  <c r="K18" i="2"/>
  <c r="K22" i="2"/>
  <c r="K26" i="2"/>
  <c r="K30" i="2"/>
  <c r="K33" i="2"/>
  <c r="K37" i="2"/>
  <c r="K41" i="2"/>
  <c r="K45" i="2"/>
  <c r="K49" i="2"/>
  <c r="K53" i="2"/>
  <c r="K57" i="2"/>
  <c r="K61" i="2"/>
  <c r="K65" i="2"/>
  <c r="K69" i="2"/>
  <c r="K71" i="2"/>
  <c r="K75" i="2"/>
  <c r="K79" i="2"/>
  <c r="K83" i="2"/>
  <c r="K87" i="2"/>
  <c r="K91" i="2"/>
  <c r="K95" i="2"/>
  <c r="K99" i="2"/>
  <c r="K103" i="2"/>
  <c r="K214" i="2"/>
  <c r="K218" i="2"/>
  <c r="K222" i="2"/>
  <c r="K226" i="2"/>
  <c r="K230" i="2"/>
  <c r="K234" i="2"/>
  <c r="K7" i="2"/>
  <c r="K23" i="2"/>
  <c r="K38" i="2"/>
  <c r="K54" i="2"/>
  <c r="K70" i="2"/>
  <c r="K84" i="2"/>
  <c r="K100" i="2"/>
  <c r="K227" i="2"/>
  <c r="K238" i="2"/>
  <c r="K76" i="2"/>
  <c r="K219" i="2"/>
  <c r="K11" i="2"/>
  <c r="K27" i="2"/>
  <c r="K42" i="2"/>
  <c r="K58" i="2"/>
  <c r="K72" i="2"/>
  <c r="K88" i="2"/>
  <c r="K104" i="2"/>
  <c r="K215" i="2"/>
  <c r="K231" i="2"/>
  <c r="K46" i="2"/>
  <c r="K62" i="2"/>
  <c r="K19" i="2"/>
  <c r="K34" i="2"/>
  <c r="K50" i="2"/>
  <c r="K66" i="2"/>
  <c r="K80" i="2"/>
  <c r="K96" i="2"/>
  <c r="K223" i="2"/>
  <c r="K237" i="2"/>
  <c r="K4" i="2"/>
  <c r="K15" i="2"/>
  <c r="K92" i="2"/>
  <c r="K235" i="2"/>
  <c r="G23" i="2"/>
  <c r="C23" i="2"/>
  <c r="D21" i="2"/>
  <c r="F20" i="2"/>
  <c r="G19" i="2"/>
  <c r="C19" i="2"/>
  <c r="D18" i="2"/>
  <c r="E17" i="2"/>
  <c r="F16" i="2"/>
  <c r="G15" i="2"/>
  <c r="C15" i="2"/>
  <c r="D14" i="2"/>
  <c r="E12" i="2"/>
  <c r="F11" i="2"/>
  <c r="G10" i="2"/>
  <c r="C10" i="2"/>
  <c r="D9" i="2"/>
  <c r="E8" i="2"/>
  <c r="F7" i="2"/>
  <c r="G6" i="2"/>
  <c r="C6" i="2"/>
  <c r="D5" i="2"/>
  <c r="B8" i="2"/>
  <c r="B12" i="2"/>
  <c r="B17" i="2"/>
  <c r="B16" i="2"/>
  <c r="B5" i="2"/>
  <c r="F23" i="2"/>
  <c r="G21" i="2"/>
  <c r="C21" i="2"/>
  <c r="E20" i="2"/>
  <c r="F19" i="2"/>
  <c r="G18" i="2"/>
  <c r="C18" i="2"/>
  <c r="D17" i="2"/>
  <c r="E16" i="2"/>
  <c r="F15" i="2"/>
  <c r="G14" i="2"/>
  <c r="C14" i="2"/>
  <c r="D12" i="2"/>
  <c r="E11" i="2"/>
  <c r="F10" i="2"/>
  <c r="G9" i="2"/>
  <c r="C9" i="2"/>
  <c r="D8" i="2"/>
  <c r="E7" i="2"/>
  <c r="F6" i="2"/>
  <c r="G5" i="2"/>
  <c r="C5" i="2"/>
  <c r="B9" i="2"/>
  <c r="B14" i="2"/>
  <c r="B18" i="2"/>
  <c r="B21" i="2"/>
  <c r="G8" i="2"/>
  <c r="C8" i="2"/>
  <c r="D7" i="2"/>
  <c r="E6" i="2"/>
  <c r="F5" i="2"/>
  <c r="G20" i="2"/>
  <c r="C20" i="2"/>
  <c r="D19" i="2"/>
  <c r="E18" i="2"/>
  <c r="F17" i="2"/>
  <c r="G16" i="2"/>
  <c r="C16" i="2"/>
  <c r="D15" i="2"/>
  <c r="E14" i="2"/>
  <c r="F12" i="2"/>
  <c r="G11" i="2"/>
  <c r="C11" i="2"/>
  <c r="D10" i="2"/>
  <c r="E9" i="2"/>
  <c r="F8" i="2"/>
  <c r="G7" i="2"/>
  <c r="C7" i="2"/>
  <c r="D6" i="2"/>
  <c r="E5" i="2"/>
  <c r="B7" i="2"/>
  <c r="B11" i="2"/>
  <c r="B20" i="2"/>
  <c r="E23" i="2"/>
  <c r="F21" i="2"/>
  <c r="D20" i="2"/>
  <c r="E19" i="2"/>
  <c r="F18" i="2"/>
  <c r="G17" i="2"/>
  <c r="C17" i="2"/>
  <c r="D16" i="2"/>
  <c r="E15" i="2"/>
  <c r="F14" i="2"/>
  <c r="G12" i="2"/>
  <c r="C12" i="2"/>
  <c r="D11" i="2"/>
  <c r="E10" i="2"/>
  <c r="F9" i="2"/>
  <c r="B6" i="2"/>
  <c r="B10" i="2"/>
  <c r="B15" i="2"/>
  <c r="B19" i="2"/>
  <c r="B23" i="2"/>
  <c r="D23" i="2"/>
  <c r="E21" i="2"/>
  <c r="K241" i="2" l="1"/>
  <c r="E24" i="2"/>
  <c r="C24" i="2"/>
  <c r="G24" i="2"/>
  <c r="D24" i="2"/>
  <c r="F24" i="2"/>
  <c r="B24" i="2"/>
  <c r="C11" i="3"/>
  <c r="H11" i="3" s="1"/>
</calcChain>
</file>

<file path=xl/sharedStrings.xml><?xml version="1.0" encoding="utf-8"?>
<sst xmlns="http://schemas.openxmlformats.org/spreadsheetml/2006/main" count="3524" uniqueCount="454">
  <si>
    <t>ALLEYN OLD BOYS</t>
  </si>
  <si>
    <t>AUSTRALASIAN BANK</t>
  </si>
  <si>
    <t>BANK OF AMERICA</t>
  </si>
  <si>
    <t>BANK OF ENGLAND</t>
  </si>
  <si>
    <t>BANKERS TRUST</t>
  </si>
  <si>
    <t>BANQUE NATIONAL DE PARIS</t>
  </si>
  <si>
    <t>BARCLAYS BANK</t>
  </si>
  <si>
    <t>BBC</t>
  </si>
  <si>
    <t>CARSHALTON</t>
  </si>
  <si>
    <t>CATFORD STROLLERS</t>
  </si>
  <si>
    <t>CATFORD WANDERERS</t>
  </si>
  <si>
    <t>CHASE MANHATTAN</t>
  </si>
  <si>
    <t>CITIBANK</t>
  </si>
  <si>
    <t>CIVIL SERVICE</t>
  </si>
  <si>
    <t>COUTTS AND CO</t>
  </si>
  <si>
    <t>CROUCH END VAMPIRES</t>
  </si>
  <si>
    <t>EALING ASSOCIATION</t>
  </si>
  <si>
    <t>EAST BARNET OLD GRAMMARIANS</t>
  </si>
  <si>
    <t>ECONOMICALS</t>
  </si>
  <si>
    <t>GREENSIDE FC</t>
  </si>
  <si>
    <t>GRUNWALD FC</t>
  </si>
  <si>
    <t>HILL SAMUEL</t>
  </si>
  <si>
    <t>HONG KONG AND SHANGHAI BANK</t>
  </si>
  <si>
    <t>IBIS</t>
  </si>
  <si>
    <t>JOHN FISHER OLD BOYS</t>
  </si>
  <si>
    <t>KEW ASSOCIATION</t>
  </si>
  <si>
    <t>KLEINWORT BENSON</t>
  </si>
  <si>
    <t>LENSBURY</t>
  </si>
  <si>
    <t>LLOYDS BANK</t>
  </si>
  <si>
    <t>MANUFACTURERS HANOVER TRUST</t>
  </si>
  <si>
    <t>MERTON</t>
  </si>
  <si>
    <t>MIDLAND BANK</t>
  </si>
  <si>
    <t>MORGAN GUARANTY</t>
  </si>
  <si>
    <t>NATWEST COURT</t>
  </si>
  <si>
    <t>NORSEMEN</t>
  </si>
  <si>
    <t>OLD ACTONIANS</t>
  </si>
  <si>
    <t>OLD BROMLEIANS</t>
  </si>
  <si>
    <t>OLD CARTHUSIANS</t>
  </si>
  <si>
    <t>OLD CHIGWELLIANS</t>
  </si>
  <si>
    <t>OLD ESTHAMEIANS</t>
  </si>
  <si>
    <t>OLD GRAMMARIANS</t>
  </si>
  <si>
    <t>OLD ISLEWORTHIANS</t>
  </si>
  <si>
    <t>OLD LATYMERIANS</t>
  </si>
  <si>
    <t>OLD MINCHENDENIANS</t>
  </si>
  <si>
    <t>OLD PARKONIANS</t>
  </si>
  <si>
    <t>OLD SALESIANS</t>
  </si>
  <si>
    <t>OLD STATIONERS</t>
  </si>
  <si>
    <t>OLD SUTTONIANS</t>
  </si>
  <si>
    <t>OLD THORNTONIANS</t>
  </si>
  <si>
    <t>OLD VAUGHNIANS</t>
  </si>
  <si>
    <t>OLD WESTHAMEIANS</t>
  </si>
  <si>
    <t>OLD WESTMINSTER CITIZENS</t>
  </si>
  <si>
    <t>POLYTECHNIC</t>
  </si>
  <si>
    <t>ROYAL BANK OF SCOTLAND</t>
  </si>
  <si>
    <t>SAMUEL MONTAGU</t>
  </si>
  <si>
    <t>SOUTH BANK POLYTECHNIC</t>
  </si>
  <si>
    <t>SOUTHGATE OLYMPIC</t>
  </si>
  <si>
    <t>STANDARD CHARTERED</t>
  </si>
  <si>
    <t>TEMPLE BAR</t>
  </si>
  <si>
    <t>UNION BANK OF SWITZERLAND</t>
  </si>
  <si>
    <t>WEST WICKHAM</t>
  </si>
  <si>
    <t>WINCHMORE HILL</t>
  </si>
  <si>
    <t>WITAN</t>
  </si>
  <si>
    <t>1ST XI</t>
  </si>
  <si>
    <t>-</t>
  </si>
  <si>
    <t>DATE</t>
  </si>
  <si>
    <t>OPPOSITION</t>
  </si>
  <si>
    <t xml:space="preserve"> COMPETITION</t>
  </si>
  <si>
    <t>VENUE</t>
  </si>
  <si>
    <t>RESULT</t>
  </si>
  <si>
    <t>F</t>
  </si>
  <si>
    <t>A</t>
  </si>
  <si>
    <t>RES XI</t>
  </si>
  <si>
    <t>3RD XI</t>
  </si>
  <si>
    <t>4TH XI</t>
  </si>
  <si>
    <t>5TH XI</t>
  </si>
  <si>
    <t>6TH XI</t>
  </si>
  <si>
    <t>7TH XI</t>
  </si>
  <si>
    <t>8TH XI</t>
  </si>
  <si>
    <t>A XI</t>
  </si>
  <si>
    <t>B XI</t>
  </si>
  <si>
    <t>C XI</t>
  </si>
  <si>
    <t>D XI</t>
  </si>
  <si>
    <t>E XI</t>
  </si>
  <si>
    <t>F  XI</t>
  </si>
  <si>
    <t>REP  XI</t>
  </si>
  <si>
    <t>BANK OF IRELAND</t>
  </si>
  <si>
    <t>TRUSTEE SAVINGS BANK</t>
  </si>
  <si>
    <t>BANK OF CREDIT AND COMMERCE INTL</t>
  </si>
  <si>
    <t>BANK OF SCOTLAND</t>
  </si>
  <si>
    <t>NEDBANK</t>
  </si>
  <si>
    <t>TOP 20</t>
  </si>
  <si>
    <t>By Team</t>
  </si>
  <si>
    <t>Player</t>
  </si>
  <si>
    <t>Goals Scored</t>
  </si>
  <si>
    <t>Row Labels</t>
  </si>
  <si>
    <t xml:space="preserve">Goals Scored </t>
  </si>
  <si>
    <t>TEAM</t>
  </si>
  <si>
    <t>Pl</t>
  </si>
  <si>
    <t>W</t>
  </si>
  <si>
    <t>D</t>
  </si>
  <si>
    <t>L</t>
  </si>
  <si>
    <t>For</t>
  </si>
  <si>
    <t>Aga</t>
  </si>
  <si>
    <t>Totals</t>
  </si>
  <si>
    <t>By Opposition</t>
  </si>
  <si>
    <t>Win %</t>
  </si>
  <si>
    <t>LATYMER OLD BOYS</t>
  </si>
  <si>
    <t>OLD BUCKWELLIANS</t>
  </si>
  <si>
    <t>Total</t>
  </si>
  <si>
    <t>LONDON BANKS FA DIVISION ONE</t>
  </si>
  <si>
    <t>CLUB</t>
  </si>
  <si>
    <t>PL</t>
  </si>
  <si>
    <t xml:space="preserve">Aga </t>
  </si>
  <si>
    <t>Pts</t>
  </si>
  <si>
    <t>NATIONAL WESTMINSTER BANK</t>
  </si>
  <si>
    <t>LONDON BANKS FA DIVISION TWO</t>
  </si>
  <si>
    <t>SOUTHERN AMATEUR LEAGUE - RESERVE SECTION DIVISION ONE</t>
  </si>
  <si>
    <t>LONDON BANKS FA DIVISION THREE</t>
  </si>
  <si>
    <t>LONDON BANKS FA DIVISION FOUR</t>
  </si>
  <si>
    <t>LONDON BANKS FA DIVISION FIVE</t>
  </si>
  <si>
    <t>LONDON BANKS FA DIVISION SIX</t>
  </si>
  <si>
    <t>SOUTHERN AMATEUR LEAGUE - SIXTH TEAM SECTION DIVISION ONE</t>
  </si>
  <si>
    <t>SOUTHERN AMATEUR LEAGUE - SEVENTH TEAM SECTION DIVISION ONE</t>
  </si>
  <si>
    <t>SOUTHERN AMATEUR LEAGUE - THIRD TEAM SECTION DIVISION ONE</t>
  </si>
  <si>
    <t>SOUTHERN AMATEUR LEAGUE - SENIOR SECTION DIVISION ONE</t>
  </si>
  <si>
    <t>SOUTHERN AMATEUR LEAGUE - EIGHTH TEAM SECTION DIVISION ONE</t>
  </si>
  <si>
    <t>WESTPAC</t>
  </si>
  <si>
    <t>ANZ</t>
  </si>
  <si>
    <t>FRIENDLY</t>
  </si>
  <si>
    <t>LEAGUE</t>
  </si>
  <si>
    <t>H</t>
  </si>
  <si>
    <t>SUN XI</t>
  </si>
  <si>
    <t>G XI</t>
  </si>
  <si>
    <t>9TH XI</t>
  </si>
  <si>
    <t>HARROW BOROUGH</t>
  </si>
  <si>
    <t>SPRINGFIELD HOSPITAL</t>
  </si>
  <si>
    <t>SYDENHAM SPORTS</t>
  </si>
  <si>
    <t>OLD SINJUNS</t>
  </si>
  <si>
    <t>CUP</t>
  </si>
  <si>
    <t>DONAL ROVERS</t>
  </si>
  <si>
    <t>VALLEY SPORTS</t>
  </si>
  <si>
    <t>STRAND HOLLINGTONIANS</t>
  </si>
  <si>
    <t>CREDIT SUISSE</t>
  </si>
  <si>
    <t>NWB B XI</t>
  </si>
  <si>
    <t>BANQUE INDOSUEZ</t>
  </si>
  <si>
    <t>CANTERBURY OLD BOYS</t>
  </si>
  <si>
    <t>OLD PARMITERIANS</t>
  </si>
  <si>
    <t>NWB G XI</t>
  </si>
  <si>
    <t>CAPITAL HOTEL</t>
  </si>
  <si>
    <t>ALLIED IRISH</t>
  </si>
  <si>
    <t>NWB 4TH XI</t>
  </si>
  <si>
    <t>PALACE RANGERS</t>
  </si>
  <si>
    <t>C HOARE AND CO</t>
  </si>
  <si>
    <t>SWISS BANK INTERNATIONAL</t>
  </si>
  <si>
    <t>OLD SALVATORIANS</t>
  </si>
  <si>
    <t>BRISTOL WANDERERS</t>
  </si>
  <si>
    <t>LONDON AIRWAYS</t>
  </si>
  <si>
    <t>MORGAN STANLEY</t>
  </si>
  <si>
    <t>FIRST CHICAGO</t>
  </si>
  <si>
    <t>NWB F XI</t>
  </si>
  <si>
    <t>NWB 9TH XI</t>
  </si>
  <si>
    <t>VET XI</t>
  </si>
  <si>
    <t>GWR</t>
  </si>
  <si>
    <t>PUTNEY ATHLETIC</t>
  </si>
  <si>
    <t>HAMPSTEAD HEATHENS</t>
  </si>
  <si>
    <t>PORT OF LONDON AUTHORITY</t>
  </si>
  <si>
    <t>UPMINSTER</t>
  </si>
  <si>
    <t>ARSENAL</t>
  </si>
  <si>
    <t>DODDINGHURST FC</t>
  </si>
  <si>
    <t>WICKHAM PARK</t>
  </si>
  <si>
    <t>LONDON BANKS COMMITTEE</t>
  </si>
  <si>
    <t>ACCESS</t>
  </si>
  <si>
    <t>DRESDNER BANK</t>
  </si>
  <si>
    <t>SHANKLIN FC</t>
  </si>
  <si>
    <t>NITON FC</t>
  </si>
  <si>
    <t>PLESSEY FC</t>
  </si>
  <si>
    <t>* = Match played against the inmates (not warders) - six-a-side</t>
  </si>
  <si>
    <t>SEASON 1988/89 SUMMARY</t>
  </si>
  <si>
    <t>SEASON 1988/89 GOALSCORERS</t>
  </si>
  <si>
    <t>ROLL OF HONOUR SEASON 1988/89</t>
  </si>
  <si>
    <t>SEASON 1988/89 FINAL LEAGUE TABLES</t>
  </si>
  <si>
    <t>HONG KONG AND SHANGHAI</t>
  </si>
  <si>
    <t>POLYTECHNIC*</t>
  </si>
  <si>
    <t>* - 1 Point Deduction</t>
  </si>
  <si>
    <t>SOUTHERN AMATEUR LEAGUE - FIFTH TEAM SECTION DIVISION ONE</t>
  </si>
  <si>
    <t>NORSEMEN †</t>
  </si>
  <si>
    <t>† - 1 Point awarded         * - 1 Point Deducted</t>
  </si>
  <si>
    <t>STANDARD CHARTERED*</t>
  </si>
  <si>
    <t>* - 2 Points Deducted</t>
  </si>
  <si>
    <t>ALLIED IRISH*</t>
  </si>
  <si>
    <t>* - 1 Point Deducted</t>
  </si>
  <si>
    <t>NATIONAL WESTMINSTER BANK G XI</t>
  </si>
  <si>
    <t>NATIONAL WESTMINSTER BANK F XI*</t>
  </si>
  <si>
    <t>SOUTHERN AMATEUR LEAGUE - EIGHTH TEAM SECTION DIVISION TWO</t>
  </si>
  <si>
    <t>NATIONAL WESTMINSTER BANK 9TH XI</t>
  </si>
  <si>
    <t>CARSHALTON 9TH XI</t>
  </si>
  <si>
    <t>OLD STATIONERS 9TH XI</t>
  </si>
  <si>
    <t>LLOYDS BANK 9TH XI</t>
  </si>
  <si>
    <t>BARCLAYS BANK 9TH XI</t>
  </si>
  <si>
    <t>SOUTHERN AMATEUR LEAGUE - FOURTH TEAM SECTION DIVISION ONE</t>
  </si>
  <si>
    <t>HUSSAIN</t>
  </si>
  <si>
    <t>WINTER</t>
  </si>
  <si>
    <t>DUNCKLEY</t>
  </si>
  <si>
    <t>INGRAM</t>
  </si>
  <si>
    <t>ALEXANDER</t>
  </si>
  <si>
    <t>MORRIS</t>
  </si>
  <si>
    <t>SCOTT</t>
  </si>
  <si>
    <t>RANDALL</t>
  </si>
  <si>
    <t>KORANTENG</t>
  </si>
  <si>
    <t>LIBURD</t>
  </si>
  <si>
    <t>OG</t>
  </si>
  <si>
    <t>WIGGINS</t>
  </si>
  <si>
    <t>RIDLEY</t>
  </si>
  <si>
    <t>BARNES R</t>
  </si>
  <si>
    <t>RYAN</t>
  </si>
  <si>
    <t>PEARSON</t>
  </si>
  <si>
    <t>BOLTON</t>
  </si>
  <si>
    <t>DAVIES P</t>
  </si>
  <si>
    <t>REVELL</t>
  </si>
  <si>
    <t>HAMBIDGE</t>
  </si>
  <si>
    <t>BOARDLEY</t>
  </si>
  <si>
    <t>TREACEY</t>
  </si>
  <si>
    <t>ROBBINS</t>
  </si>
  <si>
    <t>WAREING</t>
  </si>
  <si>
    <t>BRISTOW</t>
  </si>
  <si>
    <t>BUSHNELL-WYE</t>
  </si>
  <si>
    <t>KENNETT</t>
  </si>
  <si>
    <t>POLLOCK</t>
  </si>
  <si>
    <t>BROWN S</t>
  </si>
  <si>
    <t>POWELL</t>
  </si>
  <si>
    <t>HODSON</t>
  </si>
  <si>
    <t>PARRISH</t>
  </si>
  <si>
    <t>BLOM</t>
  </si>
  <si>
    <t>SMART</t>
  </si>
  <si>
    <t>HAWKES</t>
  </si>
  <si>
    <t>BROWN A</t>
  </si>
  <si>
    <t>BAYS</t>
  </si>
  <si>
    <t>SMITH D</t>
  </si>
  <si>
    <t>COURTNAY</t>
  </si>
  <si>
    <t>DE SILVA</t>
  </si>
  <si>
    <t>STOCKTON</t>
  </si>
  <si>
    <t>RUSSELL</t>
  </si>
  <si>
    <t>HUNT</t>
  </si>
  <si>
    <t>MODENA</t>
  </si>
  <si>
    <t>POWEL</t>
  </si>
  <si>
    <t>WILLIAMS M</t>
  </si>
  <si>
    <t>PERRETT</t>
  </si>
  <si>
    <t>JORDAN</t>
  </si>
  <si>
    <t>HATTON</t>
  </si>
  <si>
    <t>WYLDE</t>
  </si>
  <si>
    <t>ARNOLD J</t>
  </si>
  <si>
    <t>QUINQUENEL</t>
  </si>
  <si>
    <t>STEVENS R</t>
  </si>
  <si>
    <t>RAMSAY</t>
  </si>
  <si>
    <t>VEALE</t>
  </si>
  <si>
    <t>PERRY</t>
  </si>
  <si>
    <t>GREEN</t>
  </si>
  <si>
    <t>URMSTON</t>
  </si>
  <si>
    <t>STREET</t>
  </si>
  <si>
    <t>SLEVIN</t>
  </si>
  <si>
    <t>SMITH P</t>
  </si>
  <si>
    <t>WOODHEAD</t>
  </si>
  <si>
    <t>CHARLES</t>
  </si>
  <si>
    <t>ARNOLD D</t>
  </si>
  <si>
    <t>MCGEE</t>
  </si>
  <si>
    <t>REID</t>
  </si>
  <si>
    <t>ROGERS D</t>
  </si>
  <si>
    <t>BEDWELL</t>
  </si>
  <si>
    <t>BRYCE</t>
  </si>
  <si>
    <t>MCCLAY T</t>
  </si>
  <si>
    <t>DELAY</t>
  </si>
  <si>
    <t>POLAINE</t>
  </si>
  <si>
    <t>HODSALL</t>
  </si>
  <si>
    <t>MCLAY</t>
  </si>
  <si>
    <t>DAVIES</t>
  </si>
  <si>
    <t>LEE M</t>
  </si>
  <si>
    <t>HARRIS R</t>
  </si>
  <si>
    <t>BOAS</t>
  </si>
  <si>
    <t>BASCOMBE</t>
  </si>
  <si>
    <t>LAMBERT</t>
  </si>
  <si>
    <t>BELDON</t>
  </si>
  <si>
    <t>NEITHAM</t>
  </si>
  <si>
    <t>PERRETT R</t>
  </si>
  <si>
    <t>NCGEE</t>
  </si>
  <si>
    <t>FIELD</t>
  </si>
  <si>
    <t>GOLDBAND</t>
  </si>
  <si>
    <t>RAYNER</t>
  </si>
  <si>
    <t>DUGGAN</t>
  </si>
  <si>
    <t>HARRIGAN</t>
  </si>
  <si>
    <t>GUSTAVINA</t>
  </si>
  <si>
    <t>STOCKER</t>
  </si>
  <si>
    <t>RIORDAN</t>
  </si>
  <si>
    <t>HOGAN</t>
  </si>
  <si>
    <t>THOMAS D</t>
  </si>
  <si>
    <t>GRAY</t>
  </si>
  <si>
    <t>BENWELL</t>
  </si>
  <si>
    <t>PALMER P</t>
  </si>
  <si>
    <t>ANDERSON</t>
  </si>
  <si>
    <t>COGAN</t>
  </si>
  <si>
    <t>CLARKE S</t>
  </si>
  <si>
    <t>PARFITT</t>
  </si>
  <si>
    <t>MALAY</t>
  </si>
  <si>
    <t>MALBY</t>
  </si>
  <si>
    <t>WINN</t>
  </si>
  <si>
    <t>TURTLE</t>
  </si>
  <si>
    <t>SPARREY</t>
  </si>
  <si>
    <t>CUNNINGHAM</t>
  </si>
  <si>
    <t>SHERMER</t>
  </si>
  <si>
    <t>RODGERS</t>
  </si>
  <si>
    <t>WILLIAMS B</t>
  </si>
  <si>
    <t>WEST</t>
  </si>
  <si>
    <t>FUGE</t>
  </si>
  <si>
    <t>TANNER</t>
  </si>
  <si>
    <t>PLUMB</t>
  </si>
  <si>
    <t>SMITH M</t>
  </si>
  <si>
    <t>CHRISTIAN</t>
  </si>
  <si>
    <t>MARKWICK</t>
  </si>
  <si>
    <t>WHITE S</t>
  </si>
  <si>
    <t>ALLEN</t>
  </si>
  <si>
    <t>LENG</t>
  </si>
  <si>
    <t>KEANEY</t>
  </si>
  <si>
    <t>HOOLE</t>
  </si>
  <si>
    <t>NEWMAN</t>
  </si>
  <si>
    <t>TABOIS</t>
  </si>
  <si>
    <t>LAWRENCE</t>
  </si>
  <si>
    <t>LEPINE</t>
  </si>
  <si>
    <t>NEWNHAM</t>
  </si>
  <si>
    <t>BATTERBURY</t>
  </si>
  <si>
    <t>GLOVER</t>
  </si>
  <si>
    <t>SULLIVAN</t>
  </si>
  <si>
    <t>LACK</t>
  </si>
  <si>
    <t>GREEN N</t>
  </si>
  <si>
    <t>MUDGE</t>
  </si>
  <si>
    <t>TICKLE</t>
  </si>
  <si>
    <t>HAWES</t>
  </si>
  <si>
    <t>COLLINS</t>
  </si>
  <si>
    <t>TOWLER</t>
  </si>
  <si>
    <t>GARDINER</t>
  </si>
  <si>
    <t>AMEY</t>
  </si>
  <si>
    <t>BAULCH</t>
  </si>
  <si>
    <t>BALDLEY</t>
  </si>
  <si>
    <t>DUDLEY</t>
  </si>
  <si>
    <t>MAWSON</t>
  </si>
  <si>
    <t>WALTERS</t>
  </si>
  <si>
    <t>WESTROPE</t>
  </si>
  <si>
    <t>TOM</t>
  </si>
  <si>
    <t>SELLEY</t>
  </si>
  <si>
    <t>DUBRAS</t>
  </si>
  <si>
    <t>MULLE</t>
  </si>
  <si>
    <t>WALSH</t>
  </si>
  <si>
    <t>GABBITAS</t>
  </si>
  <si>
    <t>PARISH</t>
  </si>
  <si>
    <t>TATE</t>
  </si>
  <si>
    <t>HIBBITT</t>
  </si>
  <si>
    <t>MOUNTAIN</t>
  </si>
  <si>
    <t>BERRY</t>
  </si>
  <si>
    <t>RIORDAN J</t>
  </si>
  <si>
    <t>FAHEY</t>
  </si>
  <si>
    <t>ADAMS</t>
  </si>
  <si>
    <t>MEADOWS</t>
  </si>
  <si>
    <t>SCOTT R</t>
  </si>
  <si>
    <t>DUGGAN T</t>
  </si>
  <si>
    <t>HARRIS ROB</t>
  </si>
  <si>
    <t>HALL</t>
  </si>
  <si>
    <t>HAYLE</t>
  </si>
  <si>
    <t>HALE</t>
  </si>
  <si>
    <t>RIORDAN M</t>
  </si>
  <si>
    <t>DOYLE</t>
  </si>
  <si>
    <t>NEWELL</t>
  </si>
  <si>
    <t>YOUNG</t>
  </si>
  <si>
    <t>WILSON M</t>
  </si>
  <si>
    <t>CLEMENTS</t>
  </si>
  <si>
    <t>GILLFILLAN</t>
  </si>
  <si>
    <t>YARWOOD</t>
  </si>
  <si>
    <t>MACGREGOR</t>
  </si>
  <si>
    <t>SERVICE</t>
  </si>
  <si>
    <t>HORSLEY</t>
  </si>
  <si>
    <t>TWINE</t>
  </si>
  <si>
    <t>BROOK</t>
  </si>
  <si>
    <t>MOREZ</t>
  </si>
  <si>
    <t>PEEK</t>
  </si>
  <si>
    <t>GRIFFITHS</t>
  </si>
  <si>
    <t>MCKENZIE</t>
  </si>
  <si>
    <t>GLOVER J</t>
  </si>
  <si>
    <t>JACOBS</t>
  </si>
  <si>
    <t>CECIL</t>
  </si>
  <si>
    <t>SHEARS</t>
  </si>
  <si>
    <t>NOLAN</t>
  </si>
  <si>
    <t>BRETT</t>
  </si>
  <si>
    <t>HATHAWAY</t>
  </si>
  <si>
    <t>FIELD S</t>
  </si>
  <si>
    <t>WILLIAMS P</t>
  </si>
  <si>
    <t>LEONARD</t>
  </si>
  <si>
    <t>KENT</t>
  </si>
  <si>
    <t>PEAK</t>
  </si>
  <si>
    <t>DUGGAN M</t>
  </si>
  <si>
    <t>CRISP</t>
  </si>
  <si>
    <t>GASKELL</t>
  </si>
  <si>
    <t>HARRIS D</t>
  </si>
  <si>
    <t>MCCABE</t>
  </si>
  <si>
    <t>NKETIA</t>
  </si>
  <si>
    <t>WALFORD</t>
  </si>
  <si>
    <t>TRINDER</t>
  </si>
  <si>
    <t>THOMPSON D</t>
  </si>
  <si>
    <t>HALKOU</t>
  </si>
  <si>
    <t>STONE</t>
  </si>
  <si>
    <t>LEE J</t>
  </si>
  <si>
    <t>GALLAGHER J</t>
  </si>
  <si>
    <t>SHOULTS</t>
  </si>
  <si>
    <t>COURT</t>
  </si>
  <si>
    <t>TODD</t>
  </si>
  <si>
    <t>BURKE</t>
  </si>
  <si>
    <t>ARNOLD</t>
  </si>
  <si>
    <t>BREATHERTON</t>
  </si>
  <si>
    <t>TODE</t>
  </si>
  <si>
    <t>LARRION</t>
  </si>
  <si>
    <t>BRANDON</t>
  </si>
  <si>
    <t>SPEAREY</t>
  </si>
  <si>
    <t>KENYON</t>
  </si>
  <si>
    <t>KEARNEY</t>
  </si>
  <si>
    <t>COOPER S</t>
  </si>
  <si>
    <t>PALMER A</t>
  </si>
  <si>
    <t>DIMOND</t>
  </si>
  <si>
    <t>MACDONALD J</t>
  </si>
  <si>
    <t>WHEATLEY</t>
  </si>
  <si>
    <t>VASS</t>
  </si>
  <si>
    <t>MARTIN D</t>
  </si>
  <si>
    <t>LEEN</t>
  </si>
  <si>
    <t>CHAPMAN</t>
  </si>
  <si>
    <t>NEWTON</t>
  </si>
  <si>
    <t>SKIPP</t>
  </si>
  <si>
    <t>CLARKE D</t>
  </si>
  <si>
    <t>TAYLOR T</t>
  </si>
  <si>
    <t>CRAWFORD</t>
  </si>
  <si>
    <t>STREET I</t>
  </si>
  <si>
    <t>GOLDSMITH</t>
  </si>
  <si>
    <t>GEOHEGAN</t>
  </si>
  <si>
    <t>NATIONAL WESTMINSTER BANK AFC RESULTS FOR SEASON 1988/89</t>
  </si>
  <si>
    <t>GRAFTON</t>
  </si>
  <si>
    <t>NEWCHURCH</t>
  </si>
  <si>
    <t>NWB IOW</t>
  </si>
  <si>
    <t>HMP PARKHURST</t>
  </si>
  <si>
    <t>FRIENDLY*</t>
  </si>
  <si>
    <t>LBFA SIX-A-SIDE - WINNERS</t>
  </si>
  <si>
    <t xml:space="preserve">4TH XI </t>
  </si>
  <si>
    <t xml:space="preserve">   </t>
  </si>
  <si>
    <t xml:space="preserve"> WINNERS</t>
  </si>
  <si>
    <t xml:space="preserve">E XI </t>
  </si>
  <si>
    <t>Club</t>
  </si>
  <si>
    <t>SAL FOURTH TEAM SECTION DIVISION ONE - CHAMPIONS</t>
  </si>
  <si>
    <t>LBFA MINOR CUP - WINNERS</t>
  </si>
  <si>
    <t>LBFA DIVISION FIVE - RUNNERS UP</t>
  </si>
  <si>
    <t>SCORERS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</si>
</sst>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00206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2060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5" fillId="0" borderId="0" xfId="1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4" fontId="7" fillId="0" borderId="0" xfId="1" applyNumberFormat="1" applyFont="1" applyAlignment="1">
      <alignment horizontal="left" wrapText="1"/>
    </xf>
    <xf numFmtId="0" fontId="7" fillId="0" borderId="0" xfId="1" applyFont="1" applyAlignment="1">
      <alignment wrapText="1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8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4" xfId="2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2" borderId="0" xfId="0" applyFill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1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14" fontId="16" fillId="0" borderId="1" xfId="1" applyNumberFormat="1" applyFont="1" applyBorder="1" applyAlignment="1">
      <alignment horizontal="left" wrapText="1"/>
    </xf>
    <xf numFmtId="0" fontId="16" fillId="0" borderId="1" xfId="1" applyFont="1" applyBorder="1" applyAlignment="1">
      <alignment wrapText="1"/>
    </xf>
    <xf numFmtId="0" fontId="15" fillId="0" borderId="1" xfId="0" applyFont="1" applyBorder="1"/>
    <xf numFmtId="14" fontId="15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164" fontId="0" fillId="0" borderId="0" xfId="0" applyNumberFormat="1" applyAlignment="1">
      <alignment horizontal="left"/>
    </xf>
    <xf numFmtId="164" fontId="2" fillId="2" borderId="0" xfId="0" applyNumberFormat="1" applyFont="1" applyFill="1" applyAlignment="1">
      <alignment horizontal="left"/>
    </xf>
    <xf numFmtId="164" fontId="7" fillId="0" borderId="0" xfId="1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1" applyFont="1" applyAlignment="1">
      <alignment horizontal="right" wrapText="1"/>
    </xf>
    <xf numFmtId="0" fontId="9" fillId="3" borderId="0" xfId="0" applyFont="1" applyFill="1" applyAlignment="1">
      <alignment horizontal="right"/>
    </xf>
    <xf numFmtId="0" fontId="14" fillId="3" borderId="0" xfId="1" applyFont="1" applyFill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17" fillId="2" borderId="0" xfId="0" applyFont="1" applyFill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2" borderId="0" xfId="1" applyFont="1" applyFill="1" applyAlignment="1">
      <alignment horizontal="center" wrapText="1"/>
    </xf>
    <xf numFmtId="0" fontId="5" fillId="0" borderId="0" xfId="1" applyFont="1" applyAlignment="1">
      <alignment horizontal="left" wrapText="1"/>
    </xf>
    <xf numFmtId="0" fontId="14" fillId="3" borderId="0" xfId="1" applyFont="1" applyFill="1" applyAlignment="1">
      <alignment horizontal="left" wrapText="1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0" fontId="2" fillId="2" borderId="0" xfId="0" applyFont="1" applyFill="1" applyAlignment="1">
      <alignment horizontal="center"/>
    </xf>
  </cellXfs>
  <cellStyles count="3">
    <cellStyle name="Normal" xfId="0" builtinId="0"/>
    <cellStyle name="Normal_Sheet1" xfId="1" xr:uid="{29C3EDAA-5B35-4360-8908-7143EF56EE15}"/>
    <cellStyle name="Percent" xfId="2" builtinId="5"/>
  </cellStyles>
  <dxfs count="10"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y Francis" refreshedDate="43978.652427314817" createdVersion="6" refreshedVersion="6" minRefreshableVersion="3" recordCount="236" xr:uid="{DA3F31AD-2370-4E7A-ABDA-B499FBAB20D2}">
  <cacheSource type="worksheet">
    <worksheetSource ref="J3:K239" sheet=" Season Summary"/>
  </cacheSource>
  <cacheFields count="2">
    <cacheField name="Player" numFmtId="0">
      <sharedItems containsBlank="1" count="377">
        <s v="ADAMS"/>
        <s v="ALEXANDER"/>
        <s v="ALLEN"/>
        <s v="AMEY"/>
        <s v="ANDERSON"/>
        <s v="ARNOLD"/>
        <s v="ARNOLD D"/>
        <s v="ARNOLD J"/>
        <s v="BALDLEY"/>
        <s v="BARNES R"/>
        <s v="BASCOMBE"/>
        <s v="BATTERBURY"/>
        <s v="BAULCH"/>
        <s v="BAYS"/>
        <s v="BEDWELL"/>
        <s v="BELDON"/>
        <s v="BENWELL"/>
        <s v="BERRY"/>
        <s v="BLOM"/>
        <s v="BOARDLEY"/>
        <s v="BOAS"/>
        <s v="BOLTON"/>
        <s v="BRANDON"/>
        <s v="BREATHERTON"/>
        <s v="BRETT"/>
        <s v="BRISTOW"/>
        <s v="BROOK"/>
        <s v="BROWN A"/>
        <s v="BROWN S"/>
        <s v="BRYCE"/>
        <s v="BURKE"/>
        <s v="BUSHNELL-WYE"/>
        <s v="CECIL"/>
        <s v="CHAPMAN"/>
        <s v="CHARLES"/>
        <s v="CHRISTIAN"/>
        <s v="CLARKE D"/>
        <s v="CLARKE S"/>
        <s v="CLEMENTS"/>
        <s v="COGAN"/>
        <s v="COLLINS"/>
        <s v="COOPER S"/>
        <s v="COURT"/>
        <s v="COURTNAY"/>
        <s v="CRAWFORD"/>
        <s v="CRISP"/>
        <s v="CUNNINGHAM"/>
        <s v="DAVIES"/>
        <s v="DAVIES P"/>
        <s v="DE SILVA"/>
        <s v="DELAY"/>
        <s v="DIMOND"/>
        <s v="DOYLE"/>
        <s v="DUBRAS"/>
        <s v="DUDLEY"/>
        <s v="DUGGAN"/>
        <s v="DUGGAN M"/>
        <s v="DUGGAN T"/>
        <s v="DUNCKLEY"/>
        <s v="FAHEY"/>
        <s v="FIELD"/>
        <s v="FIELD S"/>
        <s v="FUGE"/>
        <s v="GABBITAS"/>
        <s v="GALLAGHER J"/>
        <s v="GARDINER"/>
        <s v="GASKELL"/>
        <s v="GEOHEGAN"/>
        <s v="GILLFILLAN"/>
        <s v="GLOVER"/>
        <s v="GLOVER J"/>
        <s v="GOLDBAND"/>
        <s v="GOLDSMITH"/>
        <s v="GRAY"/>
        <s v="GREEN"/>
        <s v="GREEN N"/>
        <s v="GRIFFITHS"/>
        <s v="GUSTAVINA"/>
        <s v="HALE"/>
        <s v="HALKOU"/>
        <s v="HALL"/>
        <s v="HAMBIDGE"/>
        <s v="HARRIGAN"/>
        <s v="HARRIS D"/>
        <s v="HARRIS R"/>
        <s v="HARRIS ROB"/>
        <s v="HATHAWAY"/>
        <s v="HATTON"/>
        <s v="HAWES"/>
        <s v="HAWKES"/>
        <s v="HAYLE"/>
        <s v="HIBBITT"/>
        <s v="HODSALL"/>
        <s v="HODSON"/>
        <s v="HOGAN"/>
        <s v="HOOLE"/>
        <s v="HORSLEY"/>
        <s v="HUNT"/>
        <s v="HUSSAIN"/>
        <s v="INGRAM"/>
        <s v="JACOBS"/>
        <s v="JORDAN"/>
        <s v="KEANEY"/>
        <s v="KEARNEY"/>
        <s v="KENNETT"/>
        <s v="KENT"/>
        <s v="KENYON"/>
        <s v="KORANTENG"/>
        <s v="LACK"/>
        <s v="LAMBERT"/>
        <s v="LARRION"/>
        <s v="LAWRENCE"/>
        <s v="LEE J"/>
        <s v="LEE M"/>
        <s v="LEEN"/>
        <s v="LENG"/>
        <s v="LEONARD"/>
        <s v="LEPINE"/>
        <s v="LIBURD"/>
        <s v="MACDONALD J"/>
        <s v="MACGREGOR"/>
        <s v="MALAY"/>
        <s v="MALBY"/>
        <s v="MARKWICK"/>
        <s v="MARTIN D"/>
        <s v="MAWSON"/>
        <s v="MCCABE"/>
        <s v="MCCLAY T"/>
        <s v="MCGEE"/>
        <s v="MCKENZIE"/>
        <s v="MCLAY"/>
        <s v="MEADOWS"/>
        <s v="MODENA"/>
        <s v="MOREZ"/>
        <s v="MORRIS"/>
        <s v="MOUNTAIN"/>
        <s v="MUDGE"/>
        <s v="MULLE"/>
        <s v="NCGEE"/>
        <s v="NEITHAM"/>
        <s v="NEWELL"/>
        <s v="NEWMAN"/>
        <s v="NEWNHAM"/>
        <s v="NEWTON"/>
        <s v="NKETIA"/>
        <s v="NOLAN"/>
        <s v="OG"/>
        <s v="PALMER A"/>
        <s v="PALMER P"/>
        <s v="PARFITT"/>
        <s v="PARISH"/>
        <s v="PARRISH"/>
        <s v="PEAK"/>
        <s v="PEARSON"/>
        <s v="PEEK"/>
        <s v="PERRETT"/>
        <s v="PERRETT R"/>
        <s v="PERRY"/>
        <s v="PLUMB"/>
        <s v="POLAINE"/>
        <s v="POLLOCK"/>
        <s v="POWEL"/>
        <s v="POWELL"/>
        <s v="QUINQUENEL"/>
        <s v="RAMSAY"/>
        <s v="RANDALL"/>
        <s v="RAYNER"/>
        <s v="REID"/>
        <s v="REVELL"/>
        <s v="RIDLEY"/>
        <s v="RIORDAN"/>
        <s v="RIORDAN J"/>
        <s v="RIORDAN M"/>
        <s v="ROBBINS"/>
        <s v="RODGERS"/>
        <s v="ROGERS D"/>
        <s v="RUSSELL"/>
        <s v="RYAN"/>
        <s v="SCOTT"/>
        <s v="SCOTT R"/>
        <s v="SELLEY"/>
        <s v="SERVICE"/>
        <s v="SHEARS"/>
        <s v="SHERMER"/>
        <s v="SHOULTS"/>
        <s v="SKIPP"/>
        <s v="SLEVIN"/>
        <s v="SMART"/>
        <s v="SMITH D"/>
        <s v="SMITH M"/>
        <s v="SMITH P"/>
        <s v="SPARREY"/>
        <s v="SPEAREY"/>
        <s v="STEVENS R"/>
        <s v="STOCKER"/>
        <s v="STOCKTON"/>
        <s v="STONE"/>
        <s v="STREET"/>
        <s v="STREET I"/>
        <s v="SULLIVAN"/>
        <s v="TABOIS"/>
        <s v="TANNER"/>
        <s v="TATE"/>
        <s v="TAYLOR T"/>
        <s v="THOMAS D"/>
        <s v="THOMPSON D"/>
        <s v="TICKLE"/>
        <s v="TODD"/>
        <s v="TODE"/>
        <s v="TOM"/>
        <s v="TOWLER"/>
        <s v="TREACEY"/>
        <s v="TRINDER"/>
        <s v="TURTLE"/>
        <s v="TWINE"/>
        <s v="URMSTON"/>
        <s v="VASS"/>
        <s v="VEALE"/>
        <s v="WALFORD"/>
        <s v="WALSH"/>
        <s v="WALTERS"/>
        <s v="WAREING"/>
        <s v="WEST"/>
        <s v="WESTROPE"/>
        <s v="WHEATLEY"/>
        <s v="WHITE S"/>
        <s v="WIGGINS"/>
        <s v="WILLIAMS B"/>
        <s v="WILLIAMS M"/>
        <s v="WILLIAMS P"/>
        <s v="WILSON M"/>
        <s v="WINN"/>
        <s v="WINTER"/>
        <s v="WOODHEAD"/>
        <s v="WYLDE"/>
        <s v="YARWOOD"/>
        <m u="1"/>
        <s v="JOWITT" u="1"/>
        <s v="STANDISH" u="1"/>
        <s v="CORRIGAN J" u="1"/>
        <s v="CUDWORTH" u="1"/>
        <s v="UNKNOWN" u="1"/>
        <s v="MCCNEILL" u="1"/>
        <s v="GEOGHEGAN" u="1"/>
        <s v="TYLER" u="1"/>
        <s v="HEWER" u="1"/>
        <s v="HARRISON I" u="1"/>
        <s v="CROWTHER" u="1"/>
        <s v="MOON" u="1"/>
        <s v="AYLOTT" u="1"/>
        <s v="DAVIS K" u="1"/>
        <s v="MARSTON" u="1"/>
        <s v="HOSKINS" u="1"/>
        <s v="JAMES" u="1"/>
        <s v="MILLER A" u="1"/>
        <s v="SPEED" u="1"/>
        <s v="HARRISON D" u="1"/>
        <s v="PONSFORD" u="1"/>
        <s v="COCKS" u="1"/>
        <s v="DAVIES D" u="1"/>
        <s v="DAINTREE" u="1"/>
        <s v="HAMDEN" u="1"/>
        <s v="BARRETT P" u="1"/>
        <s v="PEARCE" u="1"/>
        <s v="HIBBERT" u="1"/>
        <s v="DOBSON" u="1"/>
        <s v="JOHNSON M" u="1"/>
        <s v="GREENING" u="1"/>
        <s v="BRADSHAW" u="1"/>
        <s v="TROWELL" u="1"/>
        <s v="TAYLOR G" u="1"/>
        <s v="EVE" u="1"/>
        <s v="YOUNG" u="1"/>
        <s v="STEVENS C" u="1"/>
        <s v="WORROW" u="1"/>
        <s v="MERRETT" u="1"/>
        <s v="CRAWLEY" u="1"/>
        <s v="MARTIN" u="1"/>
        <s v="MATTHEWS" u="1"/>
        <s v="RELPH" u="1"/>
        <s v="BELL M" u="1"/>
        <s v="BARKER" u="1"/>
        <s v="SIMMONS" u="1"/>
        <s v="DAVIES G" u="1"/>
        <s v="FLEMING" u="1"/>
        <s v="MEATON" u="1"/>
        <s v="CALDICOTT" u="1"/>
        <s v="CLARK B" u="1"/>
        <s v="ABBOTT" u="1"/>
        <s v="JARVIE" u="1"/>
        <s v="COWLAND" u="1"/>
        <s v="JONES S" u="1"/>
        <s v="MURRAY" u="1"/>
        <s v="HUGHES J" u="1"/>
        <s v="WESTON" u="1"/>
        <s v="NOCK" u="1"/>
        <s v="GALLAGHER" u="1"/>
        <s v="MCNEILL" u="1"/>
        <s v="RIMMER" u="1"/>
        <s v="MARTIN A" u="1"/>
        <s v="GALLACHER" u="1"/>
        <s v="HEWITT" u="1"/>
        <s v="PERRY S" u="1"/>
        <s v="ROGERS P" u="1"/>
        <s v="GREEN G" u="1"/>
        <s v="DAVIES J" u="1"/>
        <s v="HAMBIDGE K" u="1"/>
        <s v="DAVIDSON P" u="1"/>
        <s v="MACKINTOSH" u="1"/>
        <s v="BAILEY J" u="1"/>
        <s v="BOLDEN" u="1"/>
        <s v="WYDLE" u="1"/>
        <s v="CAREW" u="1"/>
        <s v="LEE" u="1"/>
        <s v="BAILEY K" u="1"/>
        <s v="NIX" u="1"/>
        <s v="DAVIDSON K" u="1"/>
        <s v="BURBAGE" u="1"/>
        <s v="THORNTON" u="1"/>
        <s v="HAMBIDGE D" u="1"/>
        <s v="COLLARD I" u="1"/>
        <s v="STEVENS P" u="1"/>
        <s v="WOODBRIDGE" u="1"/>
        <s v="PAGE P" u="1"/>
        <s v="BIRD" u="1"/>
        <s v="LINDSAY-SMITH" u="1"/>
        <s v="BURTON" u="1"/>
        <s v="TONISSOO" u="1"/>
        <s v="MARDEN" u="1"/>
        <s v="SIMON A" u="1"/>
        <s v="DAVIES M" u="1"/>
        <s v="SIMMONS M" u="1"/>
        <s v="WEBB A" u="1"/>
        <s v="SIMON M" u="1"/>
        <s v="MEAGER" u="1"/>
        <s v="KASSIM" u="1"/>
        <s v="STURT" u="1"/>
        <s v="SMITH A" u="1"/>
        <s v="DUCASSE" u="1"/>
        <s v="PAGE D" u="1"/>
        <s v="SMITH J" u="1"/>
        <s v="HATCHMAN" u="1"/>
        <s v="CAHALANE" u="1"/>
        <s v="FITCH" u="1"/>
        <s v="MASTERS N" u="1"/>
        <s v="BARAN" u="1"/>
        <s v="EDGINGTON" u="1"/>
        <s v="CHATER" u="1"/>
        <s v="COOKE I" u="1"/>
        <s v="MCCLUNE" u="1"/>
        <s v="GUMMER" u="1"/>
        <s v="HANLEY" u="1"/>
        <s v="BENJAMIN" u="1"/>
        <s v="WALSH P" u="1"/>
        <s v="SIMON" u="1"/>
        <s v="CORRIGAN R" u="1"/>
        <s v="GRIEVES" u="1"/>
        <s v="GROGAN" u="1"/>
        <s v="PEDDLE" u="1"/>
        <s v="NICHOLLS" u="1"/>
        <s v="GRANT G" u="1"/>
        <s v="GRAY P" u="1"/>
        <s v="TAYLOR R" u="1"/>
        <s v="TODMAN" u="1"/>
        <s v="GRANT S" u="1"/>
        <s v="MACKEN" u="1"/>
        <s v="MIDDLETON" u="1"/>
        <s v="DAVID" u="1"/>
        <s v="HARDING R" u="1"/>
        <s v="HAINES" u="1"/>
        <s v="CUNNANE" u="1"/>
        <s v="SCALES" u="1"/>
        <s v="PHIPPS" u="1"/>
        <s v="COSBY" u="1"/>
        <s v="FLYNN" u="1"/>
        <s v="BROOKS J" u="1"/>
        <s v="MOLLOY" u="1"/>
      </sharedItems>
    </cacheField>
    <cacheField name="Goals Scored" numFmtId="0">
      <sharedItems containsSemiMixedTypes="0" containsString="0" containsNumber="1" containsInteger="1" minValue="0" maxValue="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6">
  <r>
    <x v="0"/>
    <n v="4"/>
  </r>
  <r>
    <x v="1"/>
    <n v="5"/>
  </r>
  <r>
    <x v="2"/>
    <n v="1"/>
  </r>
  <r>
    <x v="3"/>
    <n v="1"/>
  </r>
  <r>
    <x v="4"/>
    <n v="11"/>
  </r>
  <r>
    <x v="5"/>
    <n v="1"/>
  </r>
  <r>
    <x v="6"/>
    <n v="10"/>
  </r>
  <r>
    <x v="7"/>
    <n v="1"/>
  </r>
  <r>
    <x v="8"/>
    <n v="1"/>
  </r>
  <r>
    <x v="9"/>
    <n v="2"/>
  </r>
  <r>
    <x v="10"/>
    <n v="11"/>
  </r>
  <r>
    <x v="11"/>
    <n v="8"/>
  </r>
  <r>
    <x v="12"/>
    <n v="1"/>
  </r>
  <r>
    <x v="13"/>
    <n v="5"/>
  </r>
  <r>
    <x v="14"/>
    <n v="1"/>
  </r>
  <r>
    <x v="15"/>
    <n v="3"/>
  </r>
  <r>
    <x v="16"/>
    <n v="1"/>
  </r>
  <r>
    <x v="17"/>
    <n v="6"/>
  </r>
  <r>
    <x v="18"/>
    <n v="6"/>
  </r>
  <r>
    <x v="19"/>
    <n v="7"/>
  </r>
  <r>
    <x v="20"/>
    <n v="6"/>
  </r>
  <r>
    <x v="21"/>
    <n v="1"/>
  </r>
  <r>
    <x v="22"/>
    <n v="1"/>
  </r>
  <r>
    <x v="23"/>
    <n v="1"/>
  </r>
  <r>
    <x v="24"/>
    <n v="2"/>
  </r>
  <r>
    <x v="25"/>
    <n v="1"/>
  </r>
  <r>
    <x v="26"/>
    <n v="10"/>
  </r>
  <r>
    <x v="27"/>
    <n v="8"/>
  </r>
  <r>
    <x v="28"/>
    <n v="24"/>
  </r>
  <r>
    <x v="29"/>
    <n v="1"/>
  </r>
  <r>
    <x v="30"/>
    <n v="1"/>
  </r>
  <r>
    <x v="31"/>
    <n v="4"/>
  </r>
  <r>
    <x v="32"/>
    <n v="4"/>
  </r>
  <r>
    <x v="33"/>
    <n v="1"/>
  </r>
  <r>
    <x v="34"/>
    <n v="6"/>
  </r>
  <r>
    <x v="35"/>
    <n v="5"/>
  </r>
  <r>
    <x v="36"/>
    <n v="2"/>
  </r>
  <r>
    <x v="37"/>
    <n v="1"/>
  </r>
  <r>
    <x v="38"/>
    <n v="2"/>
  </r>
  <r>
    <x v="39"/>
    <n v="6"/>
  </r>
  <r>
    <x v="40"/>
    <n v="3"/>
  </r>
  <r>
    <x v="41"/>
    <n v="4"/>
  </r>
  <r>
    <x v="42"/>
    <n v="1"/>
  </r>
  <r>
    <x v="43"/>
    <n v="1"/>
  </r>
  <r>
    <x v="44"/>
    <n v="3"/>
  </r>
  <r>
    <x v="45"/>
    <n v="4"/>
  </r>
  <r>
    <x v="46"/>
    <n v="4"/>
  </r>
  <r>
    <x v="47"/>
    <n v="0"/>
  </r>
  <r>
    <x v="48"/>
    <n v="22"/>
  </r>
  <r>
    <x v="49"/>
    <n v="2"/>
  </r>
  <r>
    <x v="50"/>
    <n v="3"/>
  </r>
  <r>
    <x v="51"/>
    <n v="4"/>
  </r>
  <r>
    <x v="52"/>
    <n v="5"/>
  </r>
  <r>
    <x v="53"/>
    <n v="2"/>
  </r>
  <r>
    <x v="54"/>
    <n v="4"/>
  </r>
  <r>
    <x v="55"/>
    <n v="15"/>
  </r>
  <r>
    <x v="56"/>
    <n v="1"/>
  </r>
  <r>
    <x v="57"/>
    <n v="1"/>
  </r>
  <r>
    <x v="58"/>
    <n v="30"/>
  </r>
  <r>
    <x v="59"/>
    <n v="2"/>
  </r>
  <r>
    <x v="60"/>
    <n v="1"/>
  </r>
  <r>
    <x v="61"/>
    <n v="1"/>
  </r>
  <r>
    <x v="62"/>
    <n v="3"/>
  </r>
  <r>
    <x v="63"/>
    <n v="1"/>
  </r>
  <r>
    <x v="64"/>
    <n v="7"/>
  </r>
  <r>
    <x v="65"/>
    <n v="2"/>
  </r>
  <r>
    <x v="66"/>
    <n v="11"/>
  </r>
  <r>
    <x v="67"/>
    <n v="2"/>
  </r>
  <r>
    <x v="68"/>
    <n v="1"/>
  </r>
  <r>
    <x v="69"/>
    <n v="4"/>
  </r>
  <r>
    <x v="70"/>
    <n v="1"/>
  </r>
  <r>
    <x v="71"/>
    <n v="3"/>
  </r>
  <r>
    <x v="72"/>
    <n v="1"/>
  </r>
  <r>
    <x v="73"/>
    <n v="1"/>
  </r>
  <r>
    <x v="74"/>
    <n v="2"/>
  </r>
  <r>
    <x v="75"/>
    <n v="3"/>
  </r>
  <r>
    <x v="76"/>
    <n v="8"/>
  </r>
  <r>
    <x v="77"/>
    <n v="2"/>
  </r>
  <r>
    <x v="78"/>
    <n v="3"/>
  </r>
  <r>
    <x v="79"/>
    <n v="2"/>
  </r>
  <r>
    <x v="80"/>
    <n v="1"/>
  </r>
  <r>
    <x v="81"/>
    <n v="4"/>
  </r>
  <r>
    <x v="82"/>
    <n v="27"/>
  </r>
  <r>
    <x v="83"/>
    <n v="2"/>
  </r>
  <r>
    <x v="84"/>
    <n v="2"/>
  </r>
  <r>
    <x v="85"/>
    <n v="4"/>
  </r>
  <r>
    <x v="86"/>
    <n v="1"/>
  </r>
  <r>
    <x v="87"/>
    <n v="5"/>
  </r>
  <r>
    <x v="88"/>
    <n v="3"/>
  </r>
  <r>
    <x v="89"/>
    <n v="1"/>
  </r>
  <r>
    <x v="90"/>
    <n v="2"/>
  </r>
  <r>
    <x v="91"/>
    <n v="9"/>
  </r>
  <r>
    <x v="92"/>
    <n v="3"/>
  </r>
  <r>
    <x v="93"/>
    <n v="4"/>
  </r>
  <r>
    <x v="94"/>
    <n v="1"/>
  </r>
  <r>
    <x v="95"/>
    <n v="5"/>
  </r>
  <r>
    <x v="96"/>
    <n v="1"/>
  </r>
  <r>
    <x v="97"/>
    <n v="4"/>
  </r>
  <r>
    <x v="98"/>
    <n v="1"/>
  </r>
  <r>
    <x v="99"/>
    <n v="5"/>
  </r>
  <r>
    <x v="100"/>
    <n v="1"/>
  </r>
  <r>
    <x v="101"/>
    <n v="10"/>
  </r>
  <r>
    <x v="102"/>
    <n v="1"/>
  </r>
  <r>
    <x v="103"/>
    <n v="2"/>
  </r>
  <r>
    <x v="104"/>
    <n v="5"/>
  </r>
  <r>
    <x v="105"/>
    <n v="2"/>
  </r>
  <r>
    <x v="106"/>
    <n v="1"/>
  </r>
  <r>
    <x v="107"/>
    <n v="7"/>
  </r>
  <r>
    <x v="108"/>
    <n v="4"/>
  </r>
  <r>
    <x v="109"/>
    <n v="5"/>
  </r>
  <r>
    <x v="110"/>
    <n v="4"/>
  </r>
  <r>
    <x v="111"/>
    <n v="20"/>
  </r>
  <r>
    <x v="112"/>
    <n v="1"/>
  </r>
  <r>
    <x v="113"/>
    <n v="7"/>
  </r>
  <r>
    <x v="114"/>
    <n v="2"/>
  </r>
  <r>
    <x v="115"/>
    <n v="4"/>
  </r>
  <r>
    <x v="116"/>
    <n v="3"/>
  </r>
  <r>
    <x v="117"/>
    <n v="32"/>
  </r>
  <r>
    <x v="118"/>
    <n v="6"/>
  </r>
  <r>
    <x v="119"/>
    <n v="2"/>
  </r>
  <r>
    <x v="120"/>
    <n v="6"/>
  </r>
  <r>
    <x v="121"/>
    <n v="1"/>
  </r>
  <r>
    <x v="122"/>
    <n v="1"/>
  </r>
  <r>
    <x v="123"/>
    <n v="1"/>
  </r>
  <r>
    <x v="124"/>
    <n v="7"/>
  </r>
  <r>
    <x v="125"/>
    <n v="3"/>
  </r>
  <r>
    <x v="126"/>
    <n v="22"/>
  </r>
  <r>
    <x v="127"/>
    <n v="1"/>
  </r>
  <r>
    <x v="128"/>
    <n v="5"/>
  </r>
  <r>
    <x v="129"/>
    <n v="24"/>
  </r>
  <r>
    <x v="130"/>
    <n v="4"/>
  </r>
  <r>
    <x v="131"/>
    <n v="2"/>
  </r>
  <r>
    <x v="132"/>
    <n v="2"/>
  </r>
  <r>
    <x v="133"/>
    <n v="36"/>
  </r>
  <r>
    <x v="134"/>
    <n v="9"/>
  </r>
  <r>
    <x v="135"/>
    <n v="1"/>
  </r>
  <r>
    <x v="136"/>
    <n v="17"/>
  </r>
  <r>
    <x v="137"/>
    <n v="1"/>
  </r>
  <r>
    <x v="138"/>
    <n v="1"/>
  </r>
  <r>
    <x v="139"/>
    <n v="1"/>
  </r>
  <r>
    <x v="140"/>
    <n v="1"/>
  </r>
  <r>
    <x v="141"/>
    <n v="1"/>
  </r>
  <r>
    <x v="142"/>
    <n v="14"/>
  </r>
  <r>
    <x v="143"/>
    <n v="4"/>
  </r>
  <r>
    <x v="144"/>
    <n v="1"/>
  </r>
  <r>
    <x v="145"/>
    <n v="3"/>
  </r>
  <r>
    <x v="146"/>
    <n v="22"/>
  </r>
  <r>
    <x v="147"/>
    <n v="6"/>
  </r>
  <r>
    <x v="148"/>
    <n v="2"/>
  </r>
  <r>
    <x v="149"/>
    <n v="4"/>
  </r>
  <r>
    <x v="150"/>
    <n v="1"/>
  </r>
  <r>
    <x v="151"/>
    <n v="5"/>
  </r>
  <r>
    <x v="152"/>
    <n v="7"/>
  </r>
  <r>
    <x v="153"/>
    <n v="4"/>
  </r>
  <r>
    <x v="154"/>
    <n v="1"/>
  </r>
  <r>
    <x v="155"/>
    <n v="1"/>
  </r>
  <r>
    <x v="156"/>
    <n v="9"/>
  </r>
  <r>
    <x v="157"/>
    <n v="2"/>
  </r>
  <r>
    <x v="158"/>
    <n v="9"/>
  </r>
  <r>
    <x v="159"/>
    <n v="2"/>
  </r>
  <r>
    <x v="160"/>
    <n v="10"/>
  </r>
  <r>
    <x v="161"/>
    <n v="1"/>
  </r>
  <r>
    <x v="162"/>
    <n v="4"/>
  </r>
  <r>
    <x v="163"/>
    <n v="10"/>
  </r>
  <r>
    <x v="164"/>
    <n v="6"/>
  </r>
  <r>
    <x v="165"/>
    <n v="2"/>
  </r>
  <r>
    <x v="166"/>
    <n v="15"/>
  </r>
  <r>
    <x v="167"/>
    <n v="4"/>
  </r>
  <r>
    <x v="168"/>
    <n v="9"/>
  </r>
  <r>
    <x v="169"/>
    <n v="1"/>
  </r>
  <r>
    <x v="170"/>
    <n v="4"/>
  </r>
  <r>
    <x v="171"/>
    <n v="14"/>
  </r>
  <r>
    <x v="172"/>
    <n v="2"/>
  </r>
  <r>
    <x v="173"/>
    <n v="2"/>
  </r>
  <r>
    <x v="174"/>
    <n v="1"/>
  </r>
  <r>
    <x v="175"/>
    <n v="7"/>
  </r>
  <r>
    <x v="176"/>
    <n v="14"/>
  </r>
  <r>
    <x v="177"/>
    <n v="8"/>
  </r>
  <r>
    <x v="178"/>
    <n v="9"/>
  </r>
  <r>
    <x v="179"/>
    <n v="3"/>
  </r>
  <r>
    <x v="180"/>
    <n v="5"/>
  </r>
  <r>
    <x v="181"/>
    <n v="1"/>
  </r>
  <r>
    <x v="182"/>
    <n v="2"/>
  </r>
  <r>
    <x v="183"/>
    <n v="1"/>
  </r>
  <r>
    <x v="184"/>
    <n v="2"/>
  </r>
  <r>
    <x v="185"/>
    <n v="1"/>
  </r>
  <r>
    <x v="186"/>
    <n v="1"/>
  </r>
  <r>
    <x v="187"/>
    <n v="2"/>
  </r>
  <r>
    <x v="188"/>
    <n v="1"/>
  </r>
  <r>
    <x v="189"/>
    <n v="29"/>
  </r>
  <r>
    <x v="190"/>
    <n v="17"/>
  </r>
  <r>
    <x v="191"/>
    <n v="3"/>
  </r>
  <r>
    <x v="192"/>
    <n v="1"/>
  </r>
  <r>
    <x v="193"/>
    <n v="4"/>
  </r>
  <r>
    <x v="194"/>
    <n v="1"/>
  </r>
  <r>
    <x v="195"/>
    <n v="7"/>
  </r>
  <r>
    <x v="196"/>
    <n v="1"/>
  </r>
  <r>
    <x v="197"/>
    <n v="1"/>
  </r>
  <r>
    <x v="198"/>
    <n v="3"/>
  </r>
  <r>
    <x v="199"/>
    <n v="1"/>
  </r>
  <r>
    <x v="200"/>
    <n v="1"/>
  </r>
  <r>
    <x v="201"/>
    <n v="1"/>
  </r>
  <r>
    <x v="202"/>
    <n v="1"/>
  </r>
  <r>
    <x v="203"/>
    <n v="2"/>
  </r>
  <r>
    <x v="204"/>
    <n v="17"/>
  </r>
  <r>
    <x v="205"/>
    <n v="1"/>
  </r>
  <r>
    <x v="206"/>
    <n v="4"/>
  </r>
  <r>
    <x v="207"/>
    <n v="1"/>
  </r>
  <r>
    <x v="208"/>
    <n v="2"/>
  </r>
  <r>
    <x v="209"/>
    <n v="1"/>
  </r>
  <r>
    <x v="210"/>
    <n v="4"/>
  </r>
  <r>
    <x v="211"/>
    <n v="18"/>
  </r>
  <r>
    <x v="212"/>
    <n v="2"/>
  </r>
  <r>
    <x v="213"/>
    <n v="2"/>
  </r>
  <r>
    <x v="214"/>
    <n v="2"/>
  </r>
  <r>
    <x v="215"/>
    <n v="2"/>
  </r>
  <r>
    <x v="216"/>
    <n v="6"/>
  </r>
  <r>
    <x v="217"/>
    <n v="4"/>
  </r>
  <r>
    <x v="218"/>
    <n v="1"/>
  </r>
  <r>
    <x v="219"/>
    <n v="1"/>
  </r>
  <r>
    <x v="220"/>
    <n v="1"/>
  </r>
  <r>
    <x v="221"/>
    <n v="1"/>
  </r>
  <r>
    <x v="222"/>
    <n v="1"/>
  </r>
  <r>
    <x v="223"/>
    <n v="2"/>
  </r>
  <r>
    <x v="224"/>
    <n v="1"/>
  </r>
  <r>
    <x v="225"/>
    <n v="3"/>
  </r>
  <r>
    <x v="226"/>
    <n v="3"/>
  </r>
  <r>
    <x v="227"/>
    <n v="2"/>
  </r>
  <r>
    <x v="228"/>
    <n v="21"/>
  </r>
  <r>
    <x v="229"/>
    <n v="4"/>
  </r>
  <r>
    <x v="230"/>
    <n v="11"/>
  </r>
  <r>
    <x v="231"/>
    <n v="3"/>
  </r>
  <r>
    <x v="232"/>
    <n v="2"/>
  </r>
  <r>
    <x v="233"/>
    <n v="2"/>
  </r>
  <r>
    <x v="234"/>
    <n v="19"/>
  </r>
  <r>
    <x v="235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9955D4-2C43-48D2-9BA7-7DDAB731DBC3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M3:N25" firstHeaderRow="1" firstDataRow="1" firstDataCol="1"/>
  <pivotFields count="2">
    <pivotField axis="axisRow" showAll="0" measureFilter="1" sortType="descending">
      <items count="378">
        <item x="1"/>
        <item x="4"/>
        <item m="1" x="249"/>
        <item m="1" x="309"/>
        <item m="1" x="345"/>
        <item m="1" x="281"/>
        <item m="1" x="262"/>
        <item m="1" x="280"/>
        <item m="1" x="352"/>
        <item x="16"/>
        <item x="20"/>
        <item x="21"/>
        <item x="28"/>
        <item m="1" x="326"/>
        <item m="1" x="312"/>
        <item x="33"/>
        <item m="1" x="347"/>
        <item x="35"/>
        <item m="1" x="287"/>
        <item m="1" x="258"/>
        <item m="1" x="320"/>
        <item m="1" x="348"/>
        <item x="41"/>
        <item m="1" x="239"/>
        <item m="1" x="355"/>
        <item m="1" x="373"/>
        <item m="1" x="290"/>
        <item x="44"/>
        <item m="1" x="247"/>
        <item m="1" x="370"/>
        <item x="46"/>
        <item m="1" x="259"/>
        <item m="1" x="283"/>
        <item m="1" x="305"/>
        <item m="1" x="330"/>
        <item x="49"/>
        <item x="51"/>
        <item x="53"/>
        <item m="1" x="338"/>
        <item x="55"/>
        <item m="1" x="271"/>
        <item x="59"/>
        <item x="60"/>
        <item m="1" x="343"/>
        <item m="1" x="374"/>
        <item m="1" x="300"/>
        <item m="1" x="360"/>
        <item m="1" x="364"/>
        <item m="1" x="267"/>
        <item m="1" x="356"/>
        <item x="76"/>
        <item m="1" x="350"/>
        <item x="77"/>
        <item m="1" x="369"/>
        <item x="79"/>
        <item m="1" x="319"/>
        <item m="1" x="306"/>
        <item m="1" x="261"/>
        <item m="1" x="368"/>
        <item x="84"/>
        <item m="1" x="246"/>
        <item m="1" x="341"/>
        <item x="89"/>
        <item m="1" x="245"/>
        <item m="1" x="301"/>
        <item x="91"/>
        <item x="93"/>
        <item m="1" x="252"/>
        <item m="1" x="293"/>
        <item m="1" x="253"/>
        <item m="1" x="291"/>
        <item m="1" x="237"/>
        <item x="104"/>
        <item x="105"/>
        <item m="1" x="313"/>
        <item x="114"/>
        <item x="115"/>
        <item m="1" x="325"/>
        <item m="1" x="277"/>
        <item m="1" x="349"/>
        <item x="130"/>
        <item m="1" x="297"/>
        <item m="1" x="275"/>
        <item m="1" x="366"/>
        <item m="1" x="376"/>
        <item m="1" x="248"/>
        <item m="1" x="359"/>
        <item m="1" x="315"/>
        <item m="1" x="295"/>
        <item x="145"/>
        <item x="146"/>
        <item m="1" x="339"/>
        <item x="147"/>
        <item x="148"/>
        <item m="1" x="263"/>
        <item x="156"/>
        <item m="1" x="302"/>
        <item x="160"/>
        <item m="1" x="257"/>
        <item x="163"/>
        <item x="166"/>
        <item x="167"/>
        <item m="1" x="279"/>
        <item x="168"/>
        <item m="1" x="298"/>
        <item x="173"/>
        <item x="174"/>
        <item m="1" x="303"/>
        <item x="183"/>
        <item m="1" x="282"/>
        <item m="1" x="331"/>
        <item x="186"/>
        <item x="187"/>
        <item m="1" x="340"/>
        <item m="1" x="255"/>
        <item m="1" x="238"/>
        <item m="1" x="273"/>
        <item m="1" x="321"/>
        <item x="193"/>
        <item x="198"/>
        <item m="1" x="336"/>
        <item x="201"/>
        <item m="1" x="270"/>
        <item m="1" x="362"/>
        <item m="1" x="318"/>
        <item m="1" x="363"/>
        <item m="1" x="269"/>
        <item m="1" x="244"/>
        <item x="216"/>
        <item m="1" x="332"/>
        <item m="1" x="294"/>
        <item x="225"/>
        <item x="226"/>
        <item x="229"/>
        <item m="1" x="288"/>
        <item m="1" x="314"/>
        <item m="1" x="324"/>
        <item m="1" x="310"/>
        <item m="1" x="268"/>
        <item x="24"/>
        <item m="1" x="375"/>
        <item m="1" x="317"/>
        <item m="1" x="342"/>
        <item m="1" x="286"/>
        <item m="1" x="276"/>
        <item x="45"/>
        <item m="1" x="240"/>
        <item m="1" x="260"/>
        <item m="1" x="367"/>
        <item m="1" x="316"/>
        <item m="1" x="307"/>
        <item m="1" x="250"/>
        <item m="1" x="265"/>
        <item m="1" x="346"/>
        <item m="1" x="284"/>
        <item m="1" x="296"/>
        <item x="72"/>
        <item m="1" x="361"/>
        <item m="1" x="304"/>
        <item m="1" x="357"/>
        <item m="1" x="351"/>
        <item m="1" x="256"/>
        <item x="87"/>
        <item m="1" x="264"/>
        <item x="96"/>
        <item m="1" x="289"/>
        <item m="1" x="266"/>
        <item m="1" x="335"/>
        <item x="117"/>
        <item x="118"/>
        <item m="1" x="365"/>
        <item m="1" x="308"/>
        <item m="1" x="328"/>
        <item m="1" x="251"/>
        <item m="1" x="299"/>
        <item m="1" x="344"/>
        <item m="1" x="278"/>
        <item m="1" x="242"/>
        <item m="1" x="334"/>
        <item m="1" x="285"/>
        <item m="1" x="254"/>
        <item m="1" x="292"/>
        <item m="1" x="323"/>
        <item m="1" x="358"/>
        <item m="1" x="372"/>
        <item x="176"/>
        <item x="177"/>
        <item m="1" x="371"/>
        <item m="1" x="354"/>
        <item m="1" x="329"/>
        <item m="1" x="333"/>
        <item m="1" x="337"/>
        <item x="196"/>
        <item m="1" x="327"/>
        <item m="1" x="241"/>
        <item m="1" x="353"/>
        <item x="221"/>
        <item m="1" x="322"/>
        <item m="1" x="274"/>
        <item m="1" x="236"/>
        <item x="0"/>
        <item x="2"/>
        <item x="3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2"/>
        <item x="23"/>
        <item x="25"/>
        <item x="26"/>
        <item x="27"/>
        <item x="29"/>
        <item x="30"/>
        <item x="31"/>
        <item x="32"/>
        <item x="34"/>
        <item x="36"/>
        <item x="37"/>
        <item x="38"/>
        <item x="39"/>
        <item x="40"/>
        <item x="42"/>
        <item x="43"/>
        <item x="47"/>
        <item x="48"/>
        <item x="50"/>
        <item x="52"/>
        <item x="54"/>
        <item x="56"/>
        <item x="57"/>
        <item x="58"/>
        <item x="61"/>
        <item x="62"/>
        <item x="63"/>
        <item x="64"/>
        <item x="65"/>
        <item x="66"/>
        <item m="1" x="243"/>
        <item x="68"/>
        <item x="69"/>
        <item x="70"/>
        <item x="71"/>
        <item x="73"/>
        <item x="74"/>
        <item x="75"/>
        <item x="78"/>
        <item x="80"/>
        <item x="81"/>
        <item x="82"/>
        <item x="83"/>
        <item x="85"/>
        <item x="86"/>
        <item x="88"/>
        <item x="90"/>
        <item x="92"/>
        <item x="94"/>
        <item x="95"/>
        <item x="97"/>
        <item x="98"/>
        <item x="99"/>
        <item x="100"/>
        <item x="101"/>
        <item x="102"/>
        <item x="103"/>
        <item x="106"/>
        <item x="107"/>
        <item x="108"/>
        <item x="109"/>
        <item x="110"/>
        <item x="111"/>
        <item x="112"/>
        <item x="113"/>
        <item x="116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9"/>
        <item x="150"/>
        <item x="151"/>
        <item x="152"/>
        <item x="153"/>
        <item x="154"/>
        <item x="155"/>
        <item x="157"/>
        <item x="158"/>
        <item x="159"/>
        <item x="161"/>
        <item x="162"/>
        <item x="164"/>
        <item x="165"/>
        <item x="169"/>
        <item x="170"/>
        <item x="171"/>
        <item x="172"/>
        <item x="175"/>
        <item x="178"/>
        <item x="179"/>
        <item x="180"/>
        <item x="181"/>
        <item x="182"/>
        <item x="184"/>
        <item x="185"/>
        <item x="188"/>
        <item x="189"/>
        <item x="190"/>
        <item x="191"/>
        <item x="192"/>
        <item x="194"/>
        <item x="195"/>
        <item x="197"/>
        <item x="199"/>
        <item x="200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7"/>
        <item x="218"/>
        <item x="219"/>
        <item x="220"/>
        <item x="222"/>
        <item x="223"/>
        <item x="224"/>
        <item x="227"/>
        <item x="228"/>
        <item x="230"/>
        <item x="231"/>
        <item x="232"/>
        <item x="233"/>
        <item m="1" x="311"/>
        <item x="234"/>
        <item x="235"/>
        <item m="1" x="272"/>
        <item x="6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22">
    <i>
      <x v="297"/>
    </i>
    <i>
      <x v="168"/>
    </i>
    <i>
      <x v="241"/>
    </i>
    <i>
      <x v="336"/>
    </i>
    <i>
      <x v="259"/>
    </i>
    <i>
      <x v="294"/>
    </i>
    <i>
      <x v="12"/>
    </i>
    <i>
      <x v="90"/>
    </i>
    <i>
      <x v="235"/>
    </i>
    <i>
      <x v="291"/>
    </i>
    <i>
      <x v="367"/>
    </i>
    <i>
      <x v="280"/>
    </i>
    <i>
      <x v="373"/>
    </i>
    <i>
      <x v="354"/>
    </i>
    <i>
      <x v="347"/>
    </i>
    <i>
      <x v="300"/>
    </i>
    <i>
      <x v="337"/>
    </i>
    <i>
      <x v="39"/>
    </i>
    <i>
      <x v="100"/>
    </i>
    <i>
      <x v="306"/>
    </i>
    <i>
      <x v="185"/>
    </i>
    <i>
      <x v="325"/>
    </i>
  </rowItems>
  <colItems count="1">
    <i/>
  </colItems>
  <dataFields count="1">
    <dataField name="Goals Scored " fld="1" baseField="0" baseItem="0"/>
  </dataFields>
  <formats count="10">
    <format dxfId="9">
      <pivotArea field="0" type="button" dataOnly="0" labelOnly="1" outline="0" axis="axisRow" fieldPosition="0"/>
    </format>
    <format dxfId="8">
      <pivotArea outline="0" collapsedLevelsAreSubtotals="1" fieldPosition="0"/>
    </format>
    <format dxfId="7">
      <pivotArea dataOnly="0" labelOnly="1" fieldPosition="0">
        <references count="1">
          <reference field="0" count="12">
            <x v="0"/>
            <x v="18"/>
            <x v="38"/>
            <x v="58"/>
            <x v="66"/>
            <x v="78"/>
            <x v="90"/>
            <x v="95"/>
            <x v="103"/>
            <x v="108"/>
            <x v="117"/>
            <x v="122"/>
          </reference>
        </references>
      </pivotArea>
    </format>
    <format dxfId="6">
      <pivotArea dataOnly="0" labelOnly="1" outline="0" axis="axisValues" fieldPosition="0"/>
    </format>
    <format dxfId="5">
      <pivotArea outline="0" collapsedLevelsAreSubtotals="1" fieldPosition="0"/>
    </format>
    <format dxfId="4">
      <pivotArea dataOnly="0" labelOnly="1" fieldPosition="0">
        <references count="1">
          <reference field="0" count="11">
            <x v="38"/>
            <x v="48"/>
            <x v="81"/>
            <x v="90"/>
            <x v="95"/>
            <x v="100"/>
            <x v="103"/>
            <x v="108"/>
            <x v="123"/>
            <x v="128"/>
            <x v="134"/>
          </reference>
        </references>
      </pivotArea>
    </format>
    <format dxfId="3">
      <pivotArea outline="0" collapsedLevelsAreSubtotals="1" fieldPosition="0"/>
    </format>
    <format dxfId="2">
      <pivotArea dataOnly="0" labelOnly="1" fieldPosition="0">
        <references count="1">
          <reference field="0" count="10">
            <x v="12"/>
            <x v="90"/>
            <x v="168"/>
            <x v="241"/>
            <x v="259"/>
            <x v="291"/>
            <x v="294"/>
            <x v="297"/>
            <x v="336"/>
            <x v="367"/>
          </reference>
        </references>
      </pivotArea>
    </format>
    <format dxfId="1">
      <pivotArea dataOnly="0" labelOnly="1" fieldPosition="0">
        <references count="1">
          <reference field="0" count="16">
            <x v="12"/>
            <x v="39"/>
            <x v="90"/>
            <x v="100"/>
            <x v="185"/>
            <x v="235"/>
            <x v="280"/>
            <x v="291"/>
            <x v="300"/>
            <x v="306"/>
            <x v="325"/>
            <x v="337"/>
            <x v="347"/>
            <x v="354"/>
            <x v="367"/>
            <x v="373"/>
          </reference>
        </references>
      </pivotArea>
    </format>
    <format dxfId="0">
      <pivotArea dataOnly="0" labelOnly="1" fieldPosition="0">
        <references count="1">
          <reference field="0" count="11">
            <x v="39"/>
            <x v="100"/>
            <x v="185"/>
            <x v="280"/>
            <x v="300"/>
            <x v="306"/>
            <x v="325"/>
            <x v="337"/>
            <x v="347"/>
            <x v="354"/>
            <x v="373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ount" evalOrder="-1" id="2" iMeasureFld="0">
      <autoFilter ref="A1">
        <filterColumn colId="0">
          <top10 val="20" filterVal="2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A29A-E4CC-4D70-A2AA-360F6360D861}">
  <sheetPr codeName="Sheet14"/>
  <dimension ref="A1:T532"/>
  <sheetViews>
    <sheetView showGridLines="0" tabSelected="1" view="pageBreakPreview" topLeftCell="B300" zoomScale="60" zoomScaleNormal="80" workbookViewId="0">
      <selection activeCell="I518" sqref="I518:T518"/>
    </sheetView>
  </sheetViews>
  <sheetFormatPr defaultColWidth="9.109375" defaultRowHeight="14.4" x14ac:dyDescent="0.3"/>
  <cols>
    <col min="1" max="1" width="9.109375" hidden="1" customWidth="1"/>
    <col min="2" max="2" width="19.5546875" style="46" bestFit="1" customWidth="1"/>
    <col min="3" max="3" width="44.21875" bestFit="1" customWidth="1"/>
    <col min="4" max="4" width="19.88671875" bestFit="1" customWidth="1"/>
    <col min="5" max="5" width="9.88671875" style="3" bestFit="1" customWidth="1"/>
    <col min="6" max="6" width="11.44140625" bestFit="1" customWidth="1"/>
    <col min="7" max="8" width="3.44140625" style="3" bestFit="1" customWidth="1"/>
    <col min="9" max="9" width="17.88671875" bestFit="1" customWidth="1"/>
    <col min="10" max="11" width="18.77734375" bestFit="1" customWidth="1"/>
    <col min="12" max="12" width="16.44140625" bestFit="1" customWidth="1"/>
    <col min="13" max="13" width="18.77734375" bestFit="1" customWidth="1"/>
    <col min="14" max="14" width="16.77734375" bestFit="1" customWidth="1"/>
    <col min="15" max="15" width="16.21875" bestFit="1" customWidth="1"/>
    <col min="16" max="16" width="15.88671875" bestFit="1" customWidth="1"/>
    <col min="17" max="17" width="13.21875" bestFit="1" customWidth="1"/>
    <col min="18" max="19" width="11.5546875" bestFit="1" customWidth="1"/>
    <col min="20" max="20" width="7.109375" bestFit="1" customWidth="1"/>
  </cols>
  <sheetData>
    <row r="1" spans="1:20" ht="15.6" x14ac:dyDescent="0.3">
      <c r="B1" s="58" t="s">
        <v>438</v>
      </c>
      <c r="C1" s="58"/>
      <c r="D1" s="58"/>
      <c r="E1" s="58"/>
      <c r="F1" s="1"/>
      <c r="I1" s="1"/>
      <c r="J1" s="1"/>
    </row>
    <row r="2" spans="1:20" x14ac:dyDescent="0.3">
      <c r="C2" s="2"/>
      <c r="D2" s="1"/>
      <c r="F2" s="1"/>
      <c r="I2" s="1"/>
      <c r="J2" s="1"/>
    </row>
    <row r="3" spans="1:20" x14ac:dyDescent="0.3">
      <c r="B3" s="59" t="s">
        <v>63</v>
      </c>
      <c r="C3" s="60"/>
      <c r="D3" s="60"/>
      <c r="E3" s="60"/>
      <c r="F3" s="60"/>
      <c r="G3" s="60"/>
      <c r="H3" s="61"/>
      <c r="J3" s="4"/>
    </row>
    <row r="4" spans="1:20" x14ac:dyDescent="0.3">
      <c r="B4" s="47" t="s">
        <v>65</v>
      </c>
      <c r="C4" s="6" t="s">
        <v>66</v>
      </c>
      <c r="D4" s="6" t="s">
        <v>67</v>
      </c>
      <c r="E4" s="7" t="s">
        <v>68</v>
      </c>
      <c r="F4" s="7" t="s">
        <v>69</v>
      </c>
      <c r="G4" s="8" t="s">
        <v>70</v>
      </c>
      <c r="H4" s="8" t="s">
        <v>71</v>
      </c>
      <c r="I4" s="69" t="s">
        <v>453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 spans="1:20" x14ac:dyDescent="0.3">
      <c r="A5" t="str">
        <f>$B$3</f>
        <v>1ST XI</v>
      </c>
      <c r="B5" s="46">
        <v>32364</v>
      </c>
      <c r="C5" s="10" t="s">
        <v>135</v>
      </c>
      <c r="D5" s="11" t="s">
        <v>129</v>
      </c>
      <c r="E5" s="11" t="s">
        <v>131</v>
      </c>
      <c r="F5" s="3" t="str">
        <f t="shared" ref="F5:F40" si="0">IF(G5&gt;H5,"WON",IF(H5&gt;G5,"LOST","DREW"))</f>
        <v>LOST</v>
      </c>
      <c r="G5" s="12">
        <v>3</v>
      </c>
      <c r="H5" s="12">
        <v>5</v>
      </c>
      <c r="I5" s="13" t="s">
        <v>201</v>
      </c>
      <c r="J5" s="13" t="s">
        <v>202</v>
      </c>
      <c r="K5" s="13" t="s">
        <v>203</v>
      </c>
      <c r="L5" s="13"/>
      <c r="M5" s="13"/>
      <c r="N5" s="13"/>
      <c r="O5" s="13"/>
      <c r="P5" s="13"/>
    </row>
    <row r="6" spans="1:20" x14ac:dyDescent="0.3">
      <c r="A6" t="str">
        <f t="shared" ref="A6:A40" si="1">$B$3</f>
        <v>1ST XI</v>
      </c>
      <c r="B6" s="46">
        <v>32368</v>
      </c>
      <c r="C6" s="10" t="s">
        <v>136</v>
      </c>
      <c r="D6" s="11" t="s">
        <v>129</v>
      </c>
      <c r="E6" s="11" t="s">
        <v>71</v>
      </c>
      <c r="F6" s="3" t="str">
        <f t="shared" si="0"/>
        <v>LOST</v>
      </c>
      <c r="G6" s="12">
        <v>1</v>
      </c>
      <c r="H6" s="12">
        <v>2</v>
      </c>
      <c r="I6" s="13" t="s">
        <v>204</v>
      </c>
      <c r="J6" s="13"/>
      <c r="K6" s="13"/>
      <c r="L6" s="13"/>
      <c r="M6" s="13"/>
      <c r="N6" s="13"/>
      <c r="O6" s="13"/>
      <c r="P6" s="13"/>
    </row>
    <row r="7" spans="1:20" x14ac:dyDescent="0.3">
      <c r="A7" t="str">
        <f t="shared" si="1"/>
        <v>1ST XI</v>
      </c>
      <c r="B7" s="46">
        <v>32371</v>
      </c>
      <c r="C7" s="10" t="s">
        <v>47</v>
      </c>
      <c r="D7" s="11" t="s">
        <v>129</v>
      </c>
      <c r="E7" s="11" t="s">
        <v>71</v>
      </c>
      <c r="F7" s="3" t="str">
        <f t="shared" si="0"/>
        <v>WON</v>
      </c>
      <c r="G7" s="12">
        <v>3</v>
      </c>
      <c r="H7" s="12">
        <v>1</v>
      </c>
      <c r="I7" s="13" t="s">
        <v>205</v>
      </c>
      <c r="J7" s="13" t="s">
        <v>205</v>
      </c>
      <c r="K7" s="13" t="s">
        <v>202</v>
      </c>
      <c r="L7" s="13"/>
      <c r="M7" s="13"/>
      <c r="N7" s="13"/>
      <c r="O7" s="13"/>
      <c r="P7" s="13"/>
    </row>
    <row r="8" spans="1:20" x14ac:dyDescent="0.3">
      <c r="A8" t="str">
        <f t="shared" si="1"/>
        <v>1ST XI</v>
      </c>
      <c r="B8" s="46">
        <v>32385</v>
      </c>
      <c r="C8" s="10" t="s">
        <v>137</v>
      </c>
      <c r="D8" s="11" t="s">
        <v>129</v>
      </c>
      <c r="E8" s="11" t="s">
        <v>131</v>
      </c>
      <c r="F8" s="3" t="str">
        <f t="shared" si="0"/>
        <v>WON</v>
      </c>
      <c r="G8" s="12">
        <v>4</v>
      </c>
      <c r="H8" s="12">
        <v>3</v>
      </c>
      <c r="I8" s="13" t="s">
        <v>203</v>
      </c>
      <c r="J8" s="13" t="s">
        <v>203</v>
      </c>
      <c r="K8" s="13" t="s">
        <v>206</v>
      </c>
      <c r="L8" s="13" t="s">
        <v>207</v>
      </c>
      <c r="M8" s="13"/>
      <c r="N8" s="13"/>
      <c r="O8" s="13"/>
      <c r="P8" s="13"/>
    </row>
    <row r="9" spans="1:20" x14ac:dyDescent="0.3">
      <c r="A9" t="str">
        <f t="shared" si="1"/>
        <v>1ST XI</v>
      </c>
      <c r="B9" s="46">
        <v>32389</v>
      </c>
      <c r="C9" s="10" t="s">
        <v>43</v>
      </c>
      <c r="D9" s="11" t="s">
        <v>129</v>
      </c>
      <c r="E9" s="11" t="s">
        <v>131</v>
      </c>
      <c r="F9" s="3" t="str">
        <f t="shared" si="0"/>
        <v>WON</v>
      </c>
      <c r="G9" s="12">
        <v>6</v>
      </c>
      <c r="H9" s="12">
        <v>1</v>
      </c>
      <c r="I9" s="13" t="s">
        <v>208</v>
      </c>
      <c r="J9" s="13" t="s">
        <v>208</v>
      </c>
      <c r="K9" s="13" t="s">
        <v>209</v>
      </c>
      <c r="L9" s="13" t="s">
        <v>209</v>
      </c>
      <c r="M9" s="13" t="s">
        <v>204</v>
      </c>
      <c r="N9" s="13" t="s">
        <v>204</v>
      </c>
      <c r="O9" s="13"/>
      <c r="P9" s="13"/>
    </row>
    <row r="10" spans="1:20" x14ac:dyDescent="0.3">
      <c r="A10" t="str">
        <f t="shared" si="1"/>
        <v>1ST XI</v>
      </c>
      <c r="B10" s="46">
        <v>32396</v>
      </c>
      <c r="C10" s="10" t="s">
        <v>8</v>
      </c>
      <c r="D10" s="11" t="s">
        <v>129</v>
      </c>
      <c r="E10" s="11" t="s">
        <v>131</v>
      </c>
      <c r="F10" s="3" t="str">
        <f t="shared" si="0"/>
        <v>WON</v>
      </c>
      <c r="G10" s="12">
        <v>4</v>
      </c>
      <c r="H10" s="12">
        <v>0</v>
      </c>
      <c r="I10" s="13" t="s">
        <v>210</v>
      </c>
      <c r="J10" s="13" t="s">
        <v>210</v>
      </c>
      <c r="K10" s="13" t="s">
        <v>210</v>
      </c>
      <c r="L10" s="13" t="s">
        <v>211</v>
      </c>
      <c r="M10" s="13"/>
      <c r="N10" s="13"/>
      <c r="O10" s="13"/>
      <c r="P10" s="13"/>
    </row>
    <row r="11" spans="1:20" x14ac:dyDescent="0.3">
      <c r="A11" t="str">
        <f t="shared" si="1"/>
        <v>1ST XI</v>
      </c>
      <c r="B11" s="46">
        <v>32403</v>
      </c>
      <c r="C11" s="10" t="s">
        <v>61</v>
      </c>
      <c r="D11" s="11" t="s">
        <v>130</v>
      </c>
      <c r="E11" s="11" t="s">
        <v>131</v>
      </c>
      <c r="F11" s="3" t="str">
        <f t="shared" si="0"/>
        <v>WON</v>
      </c>
      <c r="G11" s="12">
        <v>2</v>
      </c>
      <c r="H11" s="12">
        <v>1</v>
      </c>
      <c r="I11" s="13" t="s">
        <v>203</v>
      </c>
      <c r="J11" s="13" t="s">
        <v>212</v>
      </c>
      <c r="K11" s="13"/>
      <c r="L11" s="13"/>
      <c r="M11" s="13"/>
      <c r="N11" s="13"/>
      <c r="O11" s="13"/>
      <c r="P11" s="13"/>
    </row>
    <row r="12" spans="1:20" x14ac:dyDescent="0.3">
      <c r="A12" t="str">
        <f t="shared" si="1"/>
        <v>1ST XI</v>
      </c>
      <c r="B12" s="46">
        <v>32410</v>
      </c>
      <c r="C12" s="10" t="s">
        <v>60</v>
      </c>
      <c r="D12" s="11" t="s">
        <v>130</v>
      </c>
      <c r="E12" s="11" t="s">
        <v>71</v>
      </c>
      <c r="F12" s="3" t="str">
        <f t="shared" si="0"/>
        <v>WON</v>
      </c>
      <c r="G12" s="12">
        <v>1</v>
      </c>
      <c r="H12" s="12">
        <v>0</v>
      </c>
      <c r="I12" s="13" t="s">
        <v>203</v>
      </c>
      <c r="J12" s="13"/>
      <c r="K12" s="13"/>
      <c r="L12" s="13"/>
      <c r="M12" s="13"/>
      <c r="N12" s="13"/>
      <c r="O12" s="13"/>
      <c r="P12" s="13"/>
    </row>
    <row r="13" spans="1:20" x14ac:dyDescent="0.3">
      <c r="A13" t="str">
        <f t="shared" si="1"/>
        <v>1ST XI</v>
      </c>
      <c r="B13" s="46">
        <v>32417</v>
      </c>
      <c r="C13" s="10" t="s">
        <v>34</v>
      </c>
      <c r="D13" s="11" t="s">
        <v>130</v>
      </c>
      <c r="E13" s="11" t="s">
        <v>131</v>
      </c>
      <c r="F13" s="3" t="str">
        <f t="shared" si="0"/>
        <v>LOST</v>
      </c>
      <c r="G13" s="12">
        <v>0</v>
      </c>
      <c r="H13" s="12">
        <v>3</v>
      </c>
      <c r="I13" s="13"/>
      <c r="J13" s="13"/>
      <c r="K13" s="13"/>
      <c r="L13" s="13"/>
      <c r="M13" s="13"/>
      <c r="N13" s="13"/>
      <c r="O13" s="13"/>
      <c r="P13" s="13"/>
    </row>
    <row r="14" spans="1:20" x14ac:dyDescent="0.3">
      <c r="A14" t="str">
        <f t="shared" si="1"/>
        <v>1ST XI</v>
      </c>
      <c r="B14" s="46">
        <v>32424</v>
      </c>
      <c r="C14" s="10" t="s">
        <v>28</v>
      </c>
      <c r="D14" s="11" t="s">
        <v>130</v>
      </c>
      <c r="E14" s="11" t="s">
        <v>71</v>
      </c>
      <c r="F14" s="3" t="str">
        <f t="shared" si="0"/>
        <v>LOST</v>
      </c>
      <c r="G14" s="12">
        <v>1</v>
      </c>
      <c r="H14" s="12">
        <v>2</v>
      </c>
      <c r="I14" s="13" t="s">
        <v>203</v>
      </c>
      <c r="J14" s="13"/>
      <c r="K14" s="13"/>
      <c r="L14" s="13"/>
      <c r="M14" s="13"/>
      <c r="N14" s="13"/>
      <c r="O14" s="13"/>
      <c r="P14" s="13"/>
    </row>
    <row r="15" spans="1:20" x14ac:dyDescent="0.3">
      <c r="A15" t="str">
        <f t="shared" si="1"/>
        <v>1ST XI</v>
      </c>
      <c r="B15" s="46">
        <v>32431</v>
      </c>
      <c r="C15" s="10" t="s">
        <v>35</v>
      </c>
      <c r="D15" s="11" t="s">
        <v>130</v>
      </c>
      <c r="E15" s="11" t="s">
        <v>131</v>
      </c>
      <c r="F15" s="3" t="str">
        <f t="shared" si="0"/>
        <v>WON</v>
      </c>
      <c r="G15" s="12">
        <v>4</v>
      </c>
      <c r="H15" s="12">
        <v>1</v>
      </c>
      <c r="I15" s="13" t="s">
        <v>203</v>
      </c>
      <c r="J15" s="13" t="s">
        <v>203</v>
      </c>
      <c r="K15" s="13" t="s">
        <v>203</v>
      </c>
      <c r="L15" s="13" t="s">
        <v>213</v>
      </c>
      <c r="M15" s="13"/>
      <c r="N15" s="13"/>
      <c r="O15" s="13"/>
      <c r="P15" s="13"/>
    </row>
    <row r="16" spans="1:20" x14ac:dyDescent="0.3">
      <c r="A16" t="str">
        <f t="shared" si="1"/>
        <v>1ST XI</v>
      </c>
      <c r="B16" s="46">
        <v>32438</v>
      </c>
      <c r="C16" s="10" t="s">
        <v>27</v>
      </c>
      <c r="D16" s="11" t="s">
        <v>130</v>
      </c>
      <c r="E16" s="11" t="s">
        <v>71</v>
      </c>
      <c r="F16" s="3" t="str">
        <f t="shared" si="0"/>
        <v>LOST</v>
      </c>
      <c r="G16" s="12">
        <v>1</v>
      </c>
      <c r="H16" s="12">
        <v>2</v>
      </c>
      <c r="I16" s="13" t="s">
        <v>203</v>
      </c>
      <c r="J16" s="13"/>
      <c r="K16" s="13"/>
      <c r="L16" s="13"/>
      <c r="M16" s="13"/>
      <c r="N16" s="13"/>
      <c r="O16" s="13"/>
      <c r="P16" s="13"/>
    </row>
    <row r="17" spans="1:16" x14ac:dyDescent="0.3">
      <c r="A17" t="str">
        <f t="shared" si="1"/>
        <v>1ST XI</v>
      </c>
      <c r="B17" s="46">
        <v>32445</v>
      </c>
      <c r="C17" s="10" t="s">
        <v>39</v>
      </c>
      <c r="D17" s="11" t="s">
        <v>130</v>
      </c>
      <c r="E17" s="11" t="s">
        <v>131</v>
      </c>
      <c r="F17" s="3" t="str">
        <f t="shared" si="0"/>
        <v>DREW</v>
      </c>
      <c r="G17" s="12">
        <v>2</v>
      </c>
      <c r="H17" s="12">
        <v>2</v>
      </c>
      <c r="I17" s="13" t="s">
        <v>203</v>
      </c>
      <c r="J17" s="13" t="s">
        <v>203</v>
      </c>
      <c r="K17" s="13"/>
      <c r="L17" s="13"/>
      <c r="M17" s="13"/>
      <c r="N17" s="13"/>
      <c r="O17" s="13"/>
      <c r="P17" s="13"/>
    </row>
    <row r="18" spans="1:16" x14ac:dyDescent="0.3">
      <c r="A18" t="str">
        <f t="shared" si="1"/>
        <v>1ST XI</v>
      </c>
      <c r="B18" s="46">
        <v>32452</v>
      </c>
      <c r="C18" s="10" t="s">
        <v>15</v>
      </c>
      <c r="D18" s="11" t="s">
        <v>130</v>
      </c>
      <c r="E18" s="11" t="s">
        <v>71</v>
      </c>
      <c r="F18" s="3" t="str">
        <f t="shared" si="0"/>
        <v>LOST</v>
      </c>
      <c r="G18" s="12">
        <v>1</v>
      </c>
      <c r="H18" s="12">
        <v>4</v>
      </c>
      <c r="I18" s="13" t="s">
        <v>211</v>
      </c>
      <c r="J18" s="13"/>
      <c r="K18" s="13"/>
      <c r="L18" s="13"/>
      <c r="M18" s="13"/>
      <c r="N18" s="13"/>
      <c r="O18" s="13"/>
      <c r="P18" s="13"/>
    </row>
    <row r="19" spans="1:16" x14ac:dyDescent="0.3">
      <c r="A19" t="str">
        <f t="shared" si="1"/>
        <v>1ST XI</v>
      </c>
      <c r="B19" s="46">
        <v>32459</v>
      </c>
      <c r="C19" s="10" t="s">
        <v>138</v>
      </c>
      <c r="D19" s="11" t="s">
        <v>139</v>
      </c>
      <c r="E19" s="11" t="s">
        <v>71</v>
      </c>
      <c r="F19" s="3" t="str">
        <f t="shared" si="0"/>
        <v>WON</v>
      </c>
      <c r="G19" s="12">
        <v>4</v>
      </c>
      <c r="H19" s="12">
        <v>0</v>
      </c>
      <c r="I19" s="13" t="s">
        <v>203</v>
      </c>
      <c r="J19" s="13" t="s">
        <v>203</v>
      </c>
      <c r="K19" s="13" t="s">
        <v>214</v>
      </c>
      <c r="L19" s="13" t="s">
        <v>206</v>
      </c>
      <c r="M19" s="13"/>
      <c r="N19" s="13"/>
      <c r="O19" s="13"/>
      <c r="P19" s="13"/>
    </row>
    <row r="20" spans="1:16" x14ac:dyDescent="0.3">
      <c r="A20" t="str">
        <f t="shared" si="1"/>
        <v>1ST XI</v>
      </c>
      <c r="B20" s="46">
        <v>32466</v>
      </c>
      <c r="C20" s="10" t="s">
        <v>44</v>
      </c>
      <c r="D20" s="11" t="s">
        <v>130</v>
      </c>
      <c r="E20" s="11" t="s">
        <v>71</v>
      </c>
      <c r="F20" s="3" t="str">
        <f t="shared" si="0"/>
        <v>LOST</v>
      </c>
      <c r="G20" s="12">
        <v>1</v>
      </c>
      <c r="H20" s="12">
        <v>2</v>
      </c>
      <c r="I20" s="13" t="s">
        <v>214</v>
      </c>
      <c r="J20" s="13"/>
      <c r="K20" s="13"/>
      <c r="L20" s="13"/>
      <c r="M20" s="13"/>
      <c r="N20" s="13"/>
      <c r="O20" s="13"/>
      <c r="P20" s="13"/>
    </row>
    <row r="21" spans="1:16" x14ac:dyDescent="0.3">
      <c r="A21" t="str">
        <f t="shared" si="1"/>
        <v>1ST XI</v>
      </c>
      <c r="B21" s="46">
        <v>32473</v>
      </c>
      <c r="C21" s="10" t="s">
        <v>52</v>
      </c>
      <c r="D21" s="11" t="s">
        <v>139</v>
      </c>
      <c r="E21" s="11" t="s">
        <v>71</v>
      </c>
      <c r="F21" s="3" t="str">
        <f t="shared" si="0"/>
        <v>WON</v>
      </c>
      <c r="G21" s="12">
        <v>1</v>
      </c>
      <c r="H21" s="12">
        <v>0</v>
      </c>
      <c r="I21" s="13" t="s">
        <v>207</v>
      </c>
      <c r="J21" s="13"/>
      <c r="K21" s="13"/>
      <c r="L21" s="13"/>
      <c r="M21" s="13"/>
      <c r="N21" s="13"/>
      <c r="O21" s="13"/>
      <c r="P21" s="13"/>
    </row>
    <row r="22" spans="1:16" x14ac:dyDescent="0.3">
      <c r="A22" t="str">
        <f t="shared" si="1"/>
        <v>1ST XI</v>
      </c>
      <c r="B22" s="46">
        <v>32480</v>
      </c>
      <c r="C22" s="10" t="s">
        <v>37</v>
      </c>
      <c r="D22" s="11" t="s">
        <v>139</v>
      </c>
      <c r="E22" s="11" t="s">
        <v>131</v>
      </c>
      <c r="F22" s="3" t="str">
        <f t="shared" si="0"/>
        <v>WON</v>
      </c>
      <c r="G22" s="3">
        <v>4</v>
      </c>
      <c r="H22" s="12">
        <v>0</v>
      </c>
      <c r="I22" s="13" t="s">
        <v>203</v>
      </c>
      <c r="J22" s="13" t="s">
        <v>203</v>
      </c>
      <c r="K22" s="13" t="s">
        <v>212</v>
      </c>
      <c r="L22" s="13" t="s">
        <v>215</v>
      </c>
      <c r="M22" s="13"/>
      <c r="N22" s="13"/>
      <c r="O22" s="13"/>
      <c r="P22" s="13"/>
    </row>
    <row r="23" spans="1:16" x14ac:dyDescent="0.3">
      <c r="A23" t="str">
        <f t="shared" si="1"/>
        <v>1ST XI</v>
      </c>
      <c r="B23" s="46">
        <v>32487</v>
      </c>
      <c r="C23" s="10" t="s">
        <v>61</v>
      </c>
      <c r="D23" s="11" t="s">
        <v>130</v>
      </c>
      <c r="E23" s="11" t="s">
        <v>71</v>
      </c>
      <c r="F23" s="3" t="str">
        <f t="shared" si="0"/>
        <v>DREW</v>
      </c>
      <c r="G23" s="12">
        <v>1</v>
      </c>
      <c r="H23" s="12">
        <v>1</v>
      </c>
      <c r="I23" s="13" t="s">
        <v>207</v>
      </c>
      <c r="J23" s="13"/>
      <c r="K23" s="13"/>
      <c r="L23" s="13"/>
      <c r="M23" s="13"/>
      <c r="N23" s="13"/>
      <c r="O23" s="13"/>
      <c r="P23" s="13"/>
    </row>
    <row r="24" spans="1:16" x14ac:dyDescent="0.3">
      <c r="A24" t="str">
        <f t="shared" si="1"/>
        <v>1ST XI</v>
      </c>
      <c r="B24" s="46">
        <v>32494</v>
      </c>
      <c r="C24" s="10" t="s">
        <v>28</v>
      </c>
      <c r="D24" s="11" t="s">
        <v>139</v>
      </c>
      <c r="E24" s="11" t="s">
        <v>71</v>
      </c>
      <c r="F24" s="3" t="str">
        <f t="shared" si="0"/>
        <v>LOST</v>
      </c>
      <c r="G24" s="12">
        <v>1</v>
      </c>
      <c r="H24" s="12">
        <v>2</v>
      </c>
      <c r="I24" s="13" t="s">
        <v>203</v>
      </c>
      <c r="J24" s="13"/>
      <c r="K24" s="13"/>
      <c r="L24" s="13"/>
      <c r="M24" s="13"/>
      <c r="N24" s="13"/>
      <c r="O24" s="13"/>
      <c r="P24" s="13"/>
    </row>
    <row r="25" spans="1:16" x14ac:dyDescent="0.3">
      <c r="A25" t="str">
        <f t="shared" si="1"/>
        <v>1ST XI</v>
      </c>
      <c r="B25" s="46">
        <v>32508</v>
      </c>
      <c r="C25" s="10" t="s">
        <v>60</v>
      </c>
      <c r="D25" s="11" t="s">
        <v>130</v>
      </c>
      <c r="E25" s="11" t="s">
        <v>131</v>
      </c>
      <c r="F25" s="3" t="str">
        <f t="shared" si="0"/>
        <v>LOST</v>
      </c>
      <c r="G25" s="12">
        <v>0</v>
      </c>
      <c r="H25" s="12">
        <v>3</v>
      </c>
      <c r="I25" s="13"/>
      <c r="J25" s="13"/>
      <c r="K25" s="13"/>
      <c r="L25" s="13"/>
      <c r="M25" s="13"/>
      <c r="N25" s="13"/>
      <c r="O25" s="13"/>
      <c r="P25" s="13"/>
    </row>
    <row r="26" spans="1:16" x14ac:dyDescent="0.3">
      <c r="A26" t="str">
        <f t="shared" si="1"/>
        <v>1ST XI</v>
      </c>
      <c r="B26" s="46">
        <v>32515</v>
      </c>
      <c r="C26" s="10" t="s">
        <v>41</v>
      </c>
      <c r="D26" s="11" t="s">
        <v>139</v>
      </c>
      <c r="E26" s="11" t="s">
        <v>71</v>
      </c>
      <c r="F26" s="3" t="str">
        <f t="shared" si="0"/>
        <v>WON</v>
      </c>
      <c r="G26" s="12">
        <v>4</v>
      </c>
      <c r="H26" s="12">
        <v>1</v>
      </c>
      <c r="I26" s="13" t="s">
        <v>203</v>
      </c>
      <c r="J26" s="13" t="s">
        <v>203</v>
      </c>
      <c r="K26" s="13" t="s">
        <v>203</v>
      </c>
      <c r="L26" s="13" t="s">
        <v>206</v>
      </c>
      <c r="M26" s="13"/>
      <c r="N26" s="13"/>
      <c r="O26" s="13"/>
      <c r="P26" s="13"/>
    </row>
    <row r="27" spans="1:16" x14ac:dyDescent="0.3">
      <c r="A27" t="str">
        <f t="shared" si="1"/>
        <v>1ST XI</v>
      </c>
      <c r="B27" s="46">
        <v>32522</v>
      </c>
      <c r="C27" s="10" t="s">
        <v>51</v>
      </c>
      <c r="D27" s="11" t="s">
        <v>139</v>
      </c>
      <c r="E27" s="11" t="s">
        <v>131</v>
      </c>
      <c r="F27" s="3" t="str">
        <f t="shared" si="0"/>
        <v>LOST</v>
      </c>
      <c r="G27" s="12">
        <v>1</v>
      </c>
      <c r="H27" s="12">
        <v>3</v>
      </c>
      <c r="I27" s="13" t="s">
        <v>207</v>
      </c>
      <c r="J27" s="13"/>
      <c r="K27" s="13"/>
      <c r="L27" s="13"/>
      <c r="M27" s="13"/>
      <c r="N27" s="13"/>
      <c r="O27" s="13"/>
      <c r="P27" s="13"/>
    </row>
    <row r="28" spans="1:16" x14ac:dyDescent="0.3">
      <c r="A28" t="str">
        <f t="shared" si="1"/>
        <v>1ST XI</v>
      </c>
      <c r="B28" s="46">
        <v>32529</v>
      </c>
      <c r="C28" s="10" t="s">
        <v>45</v>
      </c>
      <c r="D28" s="11" t="s">
        <v>130</v>
      </c>
      <c r="E28" s="11" t="s">
        <v>71</v>
      </c>
      <c r="F28" s="3" t="str">
        <f t="shared" si="0"/>
        <v>LOST</v>
      </c>
      <c r="G28" s="12">
        <v>0</v>
      </c>
      <c r="H28" s="12">
        <v>1</v>
      </c>
      <c r="I28" s="13"/>
      <c r="J28" s="13"/>
      <c r="K28" s="13"/>
      <c r="L28" s="13"/>
      <c r="M28" s="13"/>
      <c r="N28" s="13"/>
      <c r="O28" s="13"/>
      <c r="P28" s="13"/>
    </row>
    <row r="29" spans="1:16" x14ac:dyDescent="0.3">
      <c r="A29" t="str">
        <f t="shared" si="1"/>
        <v>1ST XI</v>
      </c>
      <c r="B29" s="46">
        <v>32536</v>
      </c>
      <c r="C29" s="10" t="s">
        <v>15</v>
      </c>
      <c r="D29" s="11" t="s">
        <v>139</v>
      </c>
      <c r="E29" s="11" t="s">
        <v>131</v>
      </c>
      <c r="F29" s="3" t="str">
        <f t="shared" si="0"/>
        <v>WON</v>
      </c>
      <c r="G29" s="12">
        <v>2</v>
      </c>
      <c r="H29" s="12">
        <v>1</v>
      </c>
      <c r="I29" s="13" t="s">
        <v>207</v>
      </c>
      <c r="J29" s="13" t="s">
        <v>203</v>
      </c>
      <c r="K29" s="13"/>
      <c r="L29" s="13"/>
      <c r="M29" s="13"/>
      <c r="N29" s="13"/>
      <c r="O29" s="13"/>
      <c r="P29" s="13"/>
    </row>
    <row r="30" spans="1:16" x14ac:dyDescent="0.3">
      <c r="A30" t="str">
        <f t="shared" si="1"/>
        <v>1ST XI</v>
      </c>
      <c r="B30" s="46">
        <v>32543</v>
      </c>
      <c r="C30" s="10" t="s">
        <v>15</v>
      </c>
      <c r="D30" s="11" t="s">
        <v>130</v>
      </c>
      <c r="E30" s="11" t="s">
        <v>131</v>
      </c>
      <c r="F30" s="3" t="str">
        <f t="shared" si="0"/>
        <v>DREW</v>
      </c>
      <c r="G30" s="12">
        <v>2</v>
      </c>
      <c r="H30" s="12">
        <v>2</v>
      </c>
      <c r="I30" s="13" t="s">
        <v>206</v>
      </c>
      <c r="J30" s="13" t="s">
        <v>209</v>
      </c>
      <c r="K30" s="13"/>
      <c r="L30" s="13"/>
      <c r="M30" s="13"/>
      <c r="N30" s="13"/>
      <c r="O30" s="13"/>
      <c r="P30" s="13"/>
    </row>
    <row r="31" spans="1:16" x14ac:dyDescent="0.3">
      <c r="A31" t="str">
        <f t="shared" si="1"/>
        <v>1ST XI</v>
      </c>
      <c r="B31" s="46">
        <v>32550</v>
      </c>
      <c r="C31" s="10" t="s">
        <v>28</v>
      </c>
      <c r="D31" s="11" t="s">
        <v>130</v>
      </c>
      <c r="E31" s="11" t="s">
        <v>131</v>
      </c>
      <c r="F31" s="3" t="str">
        <f t="shared" si="0"/>
        <v>WON</v>
      </c>
      <c r="G31" s="12">
        <v>4</v>
      </c>
      <c r="H31" s="12">
        <v>0</v>
      </c>
      <c r="I31" s="13" t="s">
        <v>203</v>
      </c>
      <c r="J31" s="13" t="s">
        <v>212</v>
      </c>
      <c r="K31" s="13" t="s">
        <v>206</v>
      </c>
      <c r="L31" s="13" t="s">
        <v>216</v>
      </c>
      <c r="M31" s="13"/>
      <c r="N31" s="13"/>
      <c r="O31" s="13"/>
      <c r="P31" s="13"/>
    </row>
    <row r="32" spans="1:16" x14ac:dyDescent="0.3">
      <c r="A32" t="str">
        <f t="shared" si="1"/>
        <v>1ST XI</v>
      </c>
      <c r="B32" s="46">
        <v>32557</v>
      </c>
      <c r="C32" s="10" t="s">
        <v>60</v>
      </c>
      <c r="D32" s="11" t="s">
        <v>139</v>
      </c>
      <c r="E32" s="11" t="s">
        <v>71</v>
      </c>
      <c r="F32" s="3" t="str">
        <f t="shared" si="0"/>
        <v>LOST</v>
      </c>
      <c r="G32" s="12">
        <v>1</v>
      </c>
      <c r="H32" s="12">
        <v>2</v>
      </c>
      <c r="I32" s="13" t="s">
        <v>207</v>
      </c>
      <c r="J32" s="13"/>
      <c r="K32" s="13"/>
      <c r="L32" s="13"/>
      <c r="M32" s="13"/>
      <c r="N32" s="13"/>
      <c r="O32" s="13"/>
      <c r="P32" s="13"/>
    </row>
    <row r="33" spans="1:20" x14ac:dyDescent="0.3">
      <c r="A33" t="str">
        <f t="shared" si="1"/>
        <v>1ST XI</v>
      </c>
      <c r="B33" s="46">
        <v>32564</v>
      </c>
      <c r="C33" s="10" t="s">
        <v>27</v>
      </c>
      <c r="D33" s="11" t="s">
        <v>130</v>
      </c>
      <c r="E33" s="11" t="s">
        <v>131</v>
      </c>
      <c r="F33" s="3" t="str">
        <f t="shared" si="0"/>
        <v>DREW</v>
      </c>
      <c r="G33" s="12">
        <v>0</v>
      </c>
      <c r="H33" s="12">
        <v>0</v>
      </c>
      <c r="I33" s="13"/>
      <c r="J33" s="13"/>
      <c r="K33" s="13"/>
      <c r="L33" s="13"/>
      <c r="M33" s="13"/>
      <c r="N33" s="13"/>
      <c r="O33" s="13"/>
      <c r="P33" s="13"/>
    </row>
    <row r="34" spans="1:20" x14ac:dyDescent="0.3">
      <c r="A34" t="str">
        <f t="shared" si="1"/>
        <v>1ST XI</v>
      </c>
      <c r="B34" s="46">
        <v>32571</v>
      </c>
      <c r="C34" s="10" t="s">
        <v>39</v>
      </c>
      <c r="D34" s="11" t="s">
        <v>130</v>
      </c>
      <c r="E34" s="11" t="s">
        <v>71</v>
      </c>
      <c r="F34" s="3" t="str">
        <f t="shared" si="0"/>
        <v>LOST</v>
      </c>
      <c r="G34" s="12">
        <v>0</v>
      </c>
      <c r="H34" s="12">
        <v>5</v>
      </c>
      <c r="I34" s="13"/>
      <c r="J34" s="13"/>
      <c r="K34" s="13"/>
      <c r="L34" s="13"/>
      <c r="M34" s="13"/>
      <c r="N34" s="13"/>
      <c r="O34" s="13"/>
      <c r="P34" s="13"/>
    </row>
    <row r="35" spans="1:20" x14ac:dyDescent="0.3">
      <c r="A35" t="str">
        <f t="shared" si="1"/>
        <v>1ST XI</v>
      </c>
      <c r="B35" s="46">
        <v>32578</v>
      </c>
      <c r="C35" s="10" t="s">
        <v>44</v>
      </c>
      <c r="D35" s="11" t="s">
        <v>130</v>
      </c>
      <c r="E35" s="11" t="s">
        <v>131</v>
      </c>
      <c r="F35" s="3" t="str">
        <f t="shared" si="0"/>
        <v>WON</v>
      </c>
      <c r="G35" s="12">
        <v>2</v>
      </c>
      <c r="H35" s="12">
        <v>0</v>
      </c>
      <c r="I35" s="13" t="s">
        <v>207</v>
      </c>
      <c r="J35" s="13" t="s">
        <v>207</v>
      </c>
      <c r="K35" s="13"/>
      <c r="L35" s="13"/>
      <c r="M35" s="13"/>
      <c r="N35" s="13"/>
      <c r="O35" s="13"/>
      <c r="P35" s="13"/>
    </row>
    <row r="36" spans="1:20" x14ac:dyDescent="0.3">
      <c r="A36" t="str">
        <f t="shared" si="1"/>
        <v>1ST XI</v>
      </c>
      <c r="B36" s="46">
        <v>32585</v>
      </c>
      <c r="C36" s="10" t="s">
        <v>34</v>
      </c>
      <c r="D36" s="11" t="s">
        <v>130</v>
      </c>
      <c r="E36" s="11" t="s">
        <v>71</v>
      </c>
      <c r="F36" s="3" t="str">
        <f t="shared" si="0"/>
        <v>DREW</v>
      </c>
      <c r="G36" s="12">
        <v>0</v>
      </c>
      <c r="H36" s="12">
        <v>0</v>
      </c>
      <c r="I36" s="13"/>
      <c r="J36" s="13"/>
      <c r="K36" s="13"/>
      <c r="L36" s="13"/>
      <c r="M36" s="13"/>
      <c r="N36" s="13"/>
      <c r="O36" s="13"/>
      <c r="P36" s="13"/>
    </row>
    <row r="37" spans="1:20" x14ac:dyDescent="0.3">
      <c r="A37" t="str">
        <f t="shared" si="1"/>
        <v>1ST XI</v>
      </c>
      <c r="B37" s="46">
        <v>32599</v>
      </c>
      <c r="C37" s="10" t="s">
        <v>55</v>
      </c>
      <c r="D37" s="11" t="s">
        <v>130</v>
      </c>
      <c r="E37" s="11" t="s">
        <v>71</v>
      </c>
      <c r="F37" s="3" t="str">
        <f t="shared" si="0"/>
        <v>LOST</v>
      </c>
      <c r="G37" s="12">
        <v>1</v>
      </c>
      <c r="H37" s="12">
        <v>3</v>
      </c>
      <c r="I37" s="13" t="s">
        <v>203</v>
      </c>
      <c r="J37" s="13"/>
      <c r="K37" s="13"/>
      <c r="L37" s="13"/>
      <c r="M37" s="13"/>
      <c r="N37" s="13"/>
      <c r="O37" s="13"/>
      <c r="P37" s="13"/>
    </row>
    <row r="38" spans="1:20" x14ac:dyDescent="0.3">
      <c r="A38" t="str">
        <f t="shared" si="1"/>
        <v>1ST XI</v>
      </c>
      <c r="B38" s="46">
        <v>32610</v>
      </c>
      <c r="C38" s="10" t="s">
        <v>55</v>
      </c>
      <c r="D38" s="11" t="s">
        <v>130</v>
      </c>
      <c r="E38" s="11" t="s">
        <v>131</v>
      </c>
      <c r="F38" s="3" t="str">
        <f t="shared" si="0"/>
        <v>WON</v>
      </c>
      <c r="G38" s="12">
        <v>2</v>
      </c>
      <c r="H38" s="12">
        <v>0</v>
      </c>
      <c r="I38" s="13" t="s">
        <v>207</v>
      </c>
      <c r="J38" s="13" t="s">
        <v>215</v>
      </c>
      <c r="K38" s="13"/>
      <c r="L38" s="13"/>
      <c r="M38" s="13"/>
      <c r="N38" s="13"/>
      <c r="O38" s="13"/>
      <c r="P38" s="13"/>
    </row>
    <row r="39" spans="1:20" x14ac:dyDescent="0.3">
      <c r="A39" t="str">
        <f t="shared" si="1"/>
        <v>1ST XI</v>
      </c>
      <c r="B39" s="46">
        <v>32613</v>
      </c>
      <c r="C39" s="10" t="s">
        <v>35</v>
      </c>
      <c r="D39" s="11" t="s">
        <v>130</v>
      </c>
      <c r="E39" s="11" t="s">
        <v>71</v>
      </c>
      <c r="F39" s="3" t="str">
        <f t="shared" si="0"/>
        <v>LOST</v>
      </c>
      <c r="G39" s="12">
        <v>1</v>
      </c>
      <c r="H39" s="12">
        <v>6</v>
      </c>
      <c r="I39" s="13" t="s">
        <v>211</v>
      </c>
      <c r="J39" s="13"/>
      <c r="K39" s="13"/>
      <c r="L39" s="13"/>
      <c r="M39" s="13"/>
      <c r="N39" s="13"/>
      <c r="O39" s="13"/>
      <c r="P39" s="13"/>
    </row>
    <row r="40" spans="1:20" x14ac:dyDescent="0.3">
      <c r="A40" t="str">
        <f t="shared" si="1"/>
        <v>1ST XI</v>
      </c>
      <c r="B40" s="46">
        <v>32620</v>
      </c>
      <c r="C40" s="10" t="s">
        <v>45</v>
      </c>
      <c r="D40" s="11" t="s">
        <v>130</v>
      </c>
      <c r="E40" s="11" t="s">
        <v>131</v>
      </c>
      <c r="F40" s="3" t="str">
        <f t="shared" si="0"/>
        <v>DREW</v>
      </c>
      <c r="G40" s="12">
        <v>1</v>
      </c>
      <c r="H40" s="12">
        <v>1</v>
      </c>
      <c r="I40" s="13" t="s">
        <v>216</v>
      </c>
      <c r="J40" s="13"/>
      <c r="K40" s="13"/>
      <c r="L40" s="13"/>
      <c r="M40" s="13"/>
      <c r="N40" s="13"/>
      <c r="O40" s="13"/>
      <c r="P40" s="13"/>
    </row>
    <row r="41" spans="1:20" x14ac:dyDescent="0.3">
      <c r="B41" s="59" t="s">
        <v>72</v>
      </c>
      <c r="C41" s="60" t="s">
        <v>64</v>
      </c>
      <c r="D41" s="60"/>
      <c r="E41" s="60"/>
      <c r="F41" s="60"/>
      <c r="G41" s="60"/>
      <c r="H41" s="61"/>
      <c r="J41" s="4"/>
      <c r="K41" s="13"/>
      <c r="L41" s="13"/>
      <c r="M41" s="13"/>
      <c r="N41" s="13"/>
      <c r="O41" s="13"/>
      <c r="P41" s="13"/>
    </row>
    <row r="42" spans="1:20" x14ac:dyDescent="0.3">
      <c r="B42" s="47" t="s">
        <v>65</v>
      </c>
      <c r="C42" s="6" t="s">
        <v>66</v>
      </c>
      <c r="D42" s="6" t="s">
        <v>67</v>
      </c>
      <c r="E42" s="7" t="s">
        <v>68</v>
      </c>
      <c r="F42" s="7" t="s">
        <v>69</v>
      </c>
      <c r="G42" s="8" t="s">
        <v>70</v>
      </c>
      <c r="H42" s="8" t="s">
        <v>71</v>
      </c>
      <c r="I42" s="69" t="s">
        <v>453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</row>
    <row r="43" spans="1:20" x14ac:dyDescent="0.3">
      <c r="A43" t="str">
        <f t="shared" ref="A43:A70" si="2">$B$41</f>
        <v>RES XI</v>
      </c>
      <c r="B43" s="46">
        <v>32392</v>
      </c>
      <c r="C43" s="9" t="s">
        <v>140</v>
      </c>
      <c r="D43" s="11" t="s">
        <v>129</v>
      </c>
      <c r="E43" s="11" t="s">
        <v>131</v>
      </c>
      <c r="F43" s="3" t="str">
        <f t="shared" ref="F43:F70" si="3">IF(G43&gt;H43,"WON",IF(H43&gt;G43,"LOST","DREW"))</f>
        <v>WON</v>
      </c>
      <c r="G43" s="12">
        <v>4</v>
      </c>
      <c r="H43" s="12">
        <v>0</v>
      </c>
      <c r="I43" s="13" t="s">
        <v>205</v>
      </c>
      <c r="J43" s="13" t="s">
        <v>217</v>
      </c>
      <c r="K43" s="13" t="s">
        <v>203</v>
      </c>
      <c r="L43" s="13" t="s">
        <v>210</v>
      </c>
      <c r="M43" s="13"/>
      <c r="N43" s="13"/>
      <c r="O43" s="13"/>
      <c r="P43" s="13"/>
    </row>
    <row r="44" spans="1:20" x14ac:dyDescent="0.3">
      <c r="A44" t="str">
        <f t="shared" si="2"/>
        <v>RES XI</v>
      </c>
      <c r="B44" s="46">
        <v>32397</v>
      </c>
      <c r="C44" s="9" t="s">
        <v>141</v>
      </c>
      <c r="D44" s="11" t="s">
        <v>129</v>
      </c>
      <c r="E44" s="11" t="s">
        <v>131</v>
      </c>
      <c r="F44" s="3" t="str">
        <f t="shared" si="3"/>
        <v>LOST</v>
      </c>
      <c r="G44" s="12">
        <v>0</v>
      </c>
      <c r="H44" s="12">
        <v>3</v>
      </c>
      <c r="I44" s="13"/>
      <c r="J44" s="13"/>
      <c r="K44" s="13"/>
      <c r="L44" s="13"/>
      <c r="M44" s="13"/>
      <c r="N44" s="13"/>
      <c r="O44" s="13"/>
      <c r="P44" s="13"/>
    </row>
    <row r="45" spans="1:20" x14ac:dyDescent="0.3">
      <c r="A45" t="str">
        <f t="shared" si="2"/>
        <v>RES XI</v>
      </c>
      <c r="B45" s="46">
        <v>32403</v>
      </c>
      <c r="C45" s="9" t="s">
        <v>13</v>
      </c>
      <c r="D45" s="11" t="s">
        <v>130</v>
      </c>
      <c r="E45" s="11" t="s">
        <v>71</v>
      </c>
      <c r="F45" s="3" t="str">
        <f t="shared" si="3"/>
        <v>LOST</v>
      </c>
      <c r="G45" s="12">
        <v>1</v>
      </c>
      <c r="H45" s="12">
        <v>2</v>
      </c>
      <c r="I45" s="13" t="s">
        <v>205</v>
      </c>
      <c r="J45" s="13"/>
      <c r="K45" s="13"/>
      <c r="L45" s="13"/>
      <c r="M45" s="13"/>
      <c r="N45" s="13"/>
      <c r="O45" s="13"/>
      <c r="P45" s="13"/>
    </row>
    <row r="46" spans="1:20" x14ac:dyDescent="0.3">
      <c r="A46" t="str">
        <f t="shared" si="2"/>
        <v>RES XI</v>
      </c>
      <c r="B46" s="46">
        <v>32410</v>
      </c>
      <c r="C46" s="9" t="s">
        <v>60</v>
      </c>
      <c r="D46" s="11" t="s">
        <v>130</v>
      </c>
      <c r="E46" s="11" t="s">
        <v>131</v>
      </c>
      <c r="F46" s="3" t="str">
        <f t="shared" si="3"/>
        <v>LOST</v>
      </c>
      <c r="G46" s="12">
        <v>1</v>
      </c>
      <c r="H46" s="12">
        <v>2</v>
      </c>
      <c r="I46" s="13" t="s">
        <v>205</v>
      </c>
      <c r="J46" s="13"/>
      <c r="K46" s="13"/>
      <c r="L46" s="13"/>
      <c r="M46" s="13"/>
      <c r="N46" s="13"/>
      <c r="O46" s="13"/>
      <c r="P46" s="13"/>
    </row>
    <row r="47" spans="1:20" x14ac:dyDescent="0.3">
      <c r="A47" t="str">
        <f t="shared" si="2"/>
        <v>RES XI</v>
      </c>
      <c r="B47" s="46">
        <v>32417</v>
      </c>
      <c r="C47" s="9" t="s">
        <v>34</v>
      </c>
      <c r="D47" s="11" t="s">
        <v>130</v>
      </c>
      <c r="E47" s="11" t="s">
        <v>71</v>
      </c>
      <c r="F47" s="3" t="str">
        <f t="shared" si="3"/>
        <v>LOST</v>
      </c>
      <c r="G47" s="12">
        <v>0</v>
      </c>
      <c r="H47" s="12">
        <v>1</v>
      </c>
      <c r="I47" s="13"/>
      <c r="J47" s="13"/>
      <c r="K47" s="13"/>
      <c r="L47" s="13"/>
      <c r="M47" s="13"/>
      <c r="N47" s="13"/>
      <c r="O47" s="13"/>
      <c r="P47" s="13"/>
    </row>
    <row r="48" spans="1:20" x14ac:dyDescent="0.3">
      <c r="A48" t="str">
        <f t="shared" si="2"/>
        <v>RES XI</v>
      </c>
      <c r="B48" s="46">
        <v>32424</v>
      </c>
      <c r="C48" s="9" t="s">
        <v>36</v>
      </c>
      <c r="D48" s="11" t="s">
        <v>130</v>
      </c>
      <c r="E48" s="11" t="s">
        <v>131</v>
      </c>
      <c r="F48" s="3" t="str">
        <f t="shared" si="3"/>
        <v>WON</v>
      </c>
      <c r="G48" s="12">
        <v>4</v>
      </c>
      <c r="H48" s="12">
        <v>1</v>
      </c>
      <c r="I48" s="13" t="s">
        <v>206</v>
      </c>
      <c r="J48" s="13" t="s">
        <v>206</v>
      </c>
      <c r="K48" s="13" t="s">
        <v>218</v>
      </c>
      <c r="L48" s="13" t="s">
        <v>219</v>
      </c>
      <c r="M48" s="13"/>
      <c r="N48" s="13"/>
      <c r="O48" s="13"/>
      <c r="P48" s="13"/>
    </row>
    <row r="49" spans="1:20" x14ac:dyDescent="0.3">
      <c r="A49" t="str">
        <f t="shared" si="2"/>
        <v>RES XI</v>
      </c>
      <c r="B49" s="46">
        <v>32431</v>
      </c>
      <c r="C49" s="9" t="s">
        <v>35</v>
      </c>
      <c r="D49" s="11" t="s">
        <v>130</v>
      </c>
      <c r="E49" s="11" t="s">
        <v>71</v>
      </c>
      <c r="F49" s="3" t="str">
        <f t="shared" si="3"/>
        <v>LOST</v>
      </c>
      <c r="G49" s="12">
        <v>0</v>
      </c>
      <c r="H49" s="12">
        <v>2</v>
      </c>
      <c r="I49" s="13"/>
      <c r="J49" s="13"/>
      <c r="K49" s="13"/>
      <c r="L49" s="13"/>
      <c r="M49" s="13"/>
      <c r="N49" s="13"/>
      <c r="O49" s="13"/>
      <c r="P49" s="13"/>
    </row>
    <row r="50" spans="1:20" x14ac:dyDescent="0.3">
      <c r="A50" t="str">
        <f t="shared" si="2"/>
        <v>RES XI</v>
      </c>
      <c r="B50" s="46">
        <v>32438</v>
      </c>
      <c r="C50" s="9" t="s">
        <v>62</v>
      </c>
      <c r="D50" s="11" t="s">
        <v>139</v>
      </c>
      <c r="E50" s="11" t="s">
        <v>71</v>
      </c>
      <c r="F50" s="3" t="str">
        <f t="shared" si="3"/>
        <v>WON</v>
      </c>
      <c r="G50" s="12">
        <v>4</v>
      </c>
      <c r="H50" s="12">
        <v>1</v>
      </c>
      <c r="I50" s="13" t="s">
        <v>206</v>
      </c>
      <c r="J50" s="13" t="s">
        <v>206</v>
      </c>
      <c r="K50" s="13" t="s">
        <v>220</v>
      </c>
      <c r="L50" s="13" t="s">
        <v>209</v>
      </c>
      <c r="M50" s="13"/>
      <c r="N50" s="13"/>
      <c r="O50" s="13"/>
      <c r="P50" s="13"/>
    </row>
    <row r="51" spans="1:20" x14ac:dyDescent="0.3">
      <c r="A51" t="str">
        <f t="shared" si="2"/>
        <v>RES XI</v>
      </c>
      <c r="B51" s="46">
        <v>32445</v>
      </c>
      <c r="C51" s="9" t="s">
        <v>15</v>
      </c>
      <c r="D51" s="11" t="s">
        <v>130</v>
      </c>
      <c r="E51" s="11" t="s">
        <v>131</v>
      </c>
      <c r="F51" s="3" t="str">
        <f t="shared" si="3"/>
        <v>LOST</v>
      </c>
      <c r="G51" s="12">
        <v>0</v>
      </c>
      <c r="H51" s="12">
        <v>1</v>
      </c>
      <c r="I51" s="13"/>
      <c r="J51" s="13"/>
      <c r="K51" s="13"/>
      <c r="L51" s="13"/>
      <c r="M51" s="13"/>
      <c r="N51" s="13"/>
      <c r="O51" s="13"/>
      <c r="P51" s="13"/>
    </row>
    <row r="52" spans="1:20" x14ac:dyDescent="0.3">
      <c r="A52" t="str">
        <f t="shared" si="2"/>
        <v>RES XI</v>
      </c>
      <c r="B52" s="46">
        <v>32452</v>
      </c>
      <c r="C52" s="9" t="s">
        <v>47</v>
      </c>
      <c r="D52" s="11" t="s">
        <v>139</v>
      </c>
      <c r="E52" s="11" t="s">
        <v>71</v>
      </c>
      <c r="F52" s="3" t="str">
        <f t="shared" si="3"/>
        <v>LOST</v>
      </c>
      <c r="G52" s="12">
        <v>0</v>
      </c>
      <c r="H52" s="12">
        <v>1</v>
      </c>
      <c r="I52" s="13"/>
      <c r="J52" s="13"/>
      <c r="K52" s="13"/>
      <c r="L52" s="13"/>
      <c r="M52" s="13"/>
      <c r="N52" s="13"/>
      <c r="O52" s="13"/>
      <c r="P52" s="13"/>
    </row>
    <row r="53" spans="1:20" x14ac:dyDescent="0.3">
      <c r="A53" t="str">
        <f t="shared" si="2"/>
        <v>RES XI</v>
      </c>
      <c r="B53" s="46">
        <v>32459</v>
      </c>
      <c r="C53" s="9" t="s">
        <v>39</v>
      </c>
      <c r="D53" s="11" t="s">
        <v>130</v>
      </c>
      <c r="E53" s="11" t="s">
        <v>71</v>
      </c>
      <c r="F53" s="3" t="str">
        <f t="shared" si="3"/>
        <v>LOST</v>
      </c>
      <c r="G53" s="12">
        <v>2</v>
      </c>
      <c r="H53" s="12">
        <v>3</v>
      </c>
      <c r="I53" s="13" t="s">
        <v>219</v>
      </c>
      <c r="J53" s="13" t="s">
        <v>218</v>
      </c>
      <c r="K53" s="13"/>
      <c r="L53" s="13"/>
      <c r="M53" s="13"/>
      <c r="N53" s="13"/>
      <c r="O53" s="13"/>
      <c r="P53" s="13"/>
    </row>
    <row r="54" spans="1:20" x14ac:dyDescent="0.3">
      <c r="A54" t="str">
        <f t="shared" si="2"/>
        <v>RES XI</v>
      </c>
      <c r="B54" s="46">
        <v>32466</v>
      </c>
      <c r="C54" s="9" t="s">
        <v>18</v>
      </c>
      <c r="D54" s="11" t="s">
        <v>139</v>
      </c>
      <c r="E54" s="11" t="s">
        <v>131</v>
      </c>
      <c r="F54" s="3" t="str">
        <f t="shared" si="3"/>
        <v>WON</v>
      </c>
      <c r="G54" s="12">
        <v>12</v>
      </c>
      <c r="H54" s="12">
        <v>0</v>
      </c>
      <c r="I54" s="13" t="s">
        <v>221</v>
      </c>
      <c r="J54" s="13" t="s">
        <v>221</v>
      </c>
      <c r="K54" s="13" t="s">
        <v>221</v>
      </c>
      <c r="L54" s="13" t="s">
        <v>222</v>
      </c>
      <c r="M54" s="13" t="s">
        <v>222</v>
      </c>
      <c r="N54" s="13" t="s">
        <v>222</v>
      </c>
      <c r="O54" s="13" t="s">
        <v>218</v>
      </c>
      <c r="P54" s="13" t="s">
        <v>218</v>
      </c>
      <c r="Q54" s="13" t="s">
        <v>218</v>
      </c>
      <c r="R54" s="13" t="s">
        <v>223</v>
      </c>
      <c r="S54" s="13" t="s">
        <v>224</v>
      </c>
      <c r="T54" s="13" t="s">
        <v>215</v>
      </c>
    </row>
    <row r="55" spans="1:20" x14ac:dyDescent="0.3">
      <c r="A55" t="str">
        <f t="shared" si="2"/>
        <v>RES XI</v>
      </c>
      <c r="B55" s="46">
        <v>32480</v>
      </c>
      <c r="C55" s="9" t="s">
        <v>31</v>
      </c>
      <c r="D55" s="11" t="s">
        <v>130</v>
      </c>
      <c r="E55" s="11" t="s">
        <v>71</v>
      </c>
      <c r="F55" s="3" t="str">
        <f t="shared" si="3"/>
        <v>WON</v>
      </c>
      <c r="G55" s="12">
        <v>3</v>
      </c>
      <c r="H55" s="12">
        <v>1</v>
      </c>
      <c r="I55" s="13" t="s">
        <v>222</v>
      </c>
      <c r="J55" s="13" t="s">
        <v>225</v>
      </c>
      <c r="K55" s="13" t="s">
        <v>226</v>
      </c>
      <c r="L55" s="13"/>
      <c r="M55" s="13"/>
      <c r="N55" s="13"/>
      <c r="O55" s="13"/>
      <c r="P55" s="13"/>
    </row>
    <row r="56" spans="1:20" x14ac:dyDescent="0.3">
      <c r="A56" t="str">
        <f t="shared" si="2"/>
        <v>RES XI</v>
      </c>
      <c r="B56" s="46">
        <v>32487</v>
      </c>
      <c r="C56" s="9" t="s">
        <v>13</v>
      </c>
      <c r="D56" s="11" t="s">
        <v>130</v>
      </c>
      <c r="E56" s="11" t="s">
        <v>131</v>
      </c>
      <c r="F56" s="3" t="str">
        <f t="shared" si="3"/>
        <v>DREW</v>
      </c>
      <c r="G56" s="12">
        <v>2</v>
      </c>
      <c r="H56" s="12">
        <v>2</v>
      </c>
      <c r="I56" s="13" t="s">
        <v>227</v>
      </c>
      <c r="J56" s="13" t="s">
        <v>221</v>
      </c>
      <c r="K56" s="13"/>
      <c r="L56" s="13"/>
      <c r="M56" s="13"/>
      <c r="N56" s="13"/>
      <c r="O56" s="13"/>
      <c r="P56" s="13"/>
    </row>
    <row r="57" spans="1:20" x14ac:dyDescent="0.3">
      <c r="A57" t="str">
        <f t="shared" si="2"/>
        <v>RES XI</v>
      </c>
      <c r="B57" s="46">
        <v>32494</v>
      </c>
      <c r="C57" s="9" t="s">
        <v>36</v>
      </c>
      <c r="D57" s="11" t="s">
        <v>130</v>
      </c>
      <c r="E57" s="11" t="s">
        <v>71</v>
      </c>
      <c r="F57" s="3" t="str">
        <f t="shared" si="3"/>
        <v>DREW</v>
      </c>
      <c r="G57" s="12">
        <v>0</v>
      </c>
      <c r="H57" s="12">
        <v>0</v>
      </c>
      <c r="I57" s="13"/>
      <c r="J57" s="13"/>
      <c r="K57" s="13"/>
      <c r="L57" s="13"/>
      <c r="M57" s="13"/>
      <c r="N57" s="13"/>
      <c r="O57" s="13"/>
      <c r="P57" s="13"/>
    </row>
    <row r="58" spans="1:20" x14ac:dyDescent="0.3">
      <c r="A58" t="str">
        <f t="shared" si="2"/>
        <v>RES XI</v>
      </c>
      <c r="B58" s="46">
        <v>32508</v>
      </c>
      <c r="C58" s="9" t="s">
        <v>60</v>
      </c>
      <c r="D58" s="11" t="s">
        <v>130</v>
      </c>
      <c r="E58" s="11" t="s">
        <v>71</v>
      </c>
      <c r="F58" s="3" t="str">
        <f t="shared" si="3"/>
        <v>LOST</v>
      </c>
      <c r="G58" s="12">
        <v>0</v>
      </c>
      <c r="H58" s="12">
        <v>2</v>
      </c>
      <c r="I58" s="13"/>
      <c r="J58" s="13"/>
      <c r="K58" s="13"/>
      <c r="L58" s="13"/>
      <c r="M58" s="13"/>
      <c r="N58" s="13"/>
      <c r="O58" s="13"/>
      <c r="P58" s="13"/>
    </row>
    <row r="59" spans="1:20" x14ac:dyDescent="0.3">
      <c r="A59" t="str">
        <f t="shared" si="2"/>
        <v>RES XI</v>
      </c>
      <c r="B59" s="46">
        <v>32515</v>
      </c>
      <c r="C59" s="9" t="s">
        <v>8</v>
      </c>
      <c r="D59" s="11" t="s">
        <v>139</v>
      </c>
      <c r="E59" s="11" t="s">
        <v>71</v>
      </c>
      <c r="F59" s="3" t="str">
        <f t="shared" si="3"/>
        <v>LOST</v>
      </c>
      <c r="G59" s="12">
        <v>1</v>
      </c>
      <c r="H59" s="12">
        <v>4</v>
      </c>
      <c r="I59" s="13" t="s">
        <v>223</v>
      </c>
      <c r="J59" s="13"/>
      <c r="K59" s="13"/>
      <c r="L59" s="13"/>
      <c r="M59" s="13"/>
      <c r="N59" s="13"/>
      <c r="O59" s="13"/>
      <c r="P59" s="13"/>
    </row>
    <row r="60" spans="1:20" x14ac:dyDescent="0.3">
      <c r="A60" t="str">
        <f t="shared" si="2"/>
        <v>RES XI</v>
      </c>
      <c r="B60" s="46">
        <v>32522</v>
      </c>
      <c r="C60" s="9" t="s">
        <v>15</v>
      </c>
      <c r="D60" s="11" t="s">
        <v>130</v>
      </c>
      <c r="E60" s="11" t="s">
        <v>71</v>
      </c>
      <c r="F60" s="3" t="str">
        <f t="shared" si="3"/>
        <v>WON</v>
      </c>
      <c r="G60" s="12">
        <v>2</v>
      </c>
      <c r="H60" s="12">
        <v>1</v>
      </c>
      <c r="I60" s="13" t="s">
        <v>228</v>
      </c>
      <c r="J60" s="13" t="s">
        <v>229</v>
      </c>
      <c r="K60" s="13"/>
      <c r="L60" s="13"/>
      <c r="M60" s="13"/>
      <c r="N60" s="13"/>
      <c r="O60" s="13"/>
      <c r="P60" s="13"/>
    </row>
    <row r="61" spans="1:20" x14ac:dyDescent="0.3">
      <c r="A61" t="str">
        <f t="shared" si="2"/>
        <v>RES XI</v>
      </c>
      <c r="B61" s="46">
        <v>32529</v>
      </c>
      <c r="C61" s="9" t="s">
        <v>35</v>
      </c>
      <c r="D61" s="11" t="s">
        <v>130</v>
      </c>
      <c r="E61" s="11" t="s">
        <v>131</v>
      </c>
      <c r="F61" s="3" t="str">
        <f t="shared" si="3"/>
        <v>DREW</v>
      </c>
      <c r="G61" s="12">
        <v>3</v>
      </c>
      <c r="H61" s="12">
        <v>3</v>
      </c>
      <c r="I61" s="13" t="s">
        <v>228</v>
      </c>
      <c r="J61" s="13" t="s">
        <v>222</v>
      </c>
      <c r="K61" s="13" t="s">
        <v>215</v>
      </c>
      <c r="L61" s="13"/>
      <c r="M61" s="13"/>
      <c r="N61" s="13"/>
      <c r="O61" s="13"/>
      <c r="P61" s="13"/>
    </row>
    <row r="62" spans="1:20" x14ac:dyDescent="0.3">
      <c r="A62" t="str">
        <f t="shared" si="2"/>
        <v>RES XI</v>
      </c>
      <c r="B62" s="46">
        <v>32543</v>
      </c>
      <c r="C62" s="9" t="s">
        <v>34</v>
      </c>
      <c r="D62" s="11" t="s">
        <v>130</v>
      </c>
      <c r="E62" s="11" t="s">
        <v>131</v>
      </c>
      <c r="F62" s="3" t="str">
        <f t="shared" si="3"/>
        <v>LOST</v>
      </c>
      <c r="G62" s="12">
        <v>0</v>
      </c>
      <c r="H62" s="12">
        <v>3</v>
      </c>
      <c r="I62" s="13"/>
      <c r="J62" s="13"/>
      <c r="K62" s="13"/>
      <c r="L62" s="13"/>
      <c r="M62" s="13"/>
      <c r="N62" s="13"/>
      <c r="O62" s="13"/>
      <c r="P62" s="13"/>
    </row>
    <row r="63" spans="1:20" x14ac:dyDescent="0.3">
      <c r="A63" t="str">
        <f t="shared" si="2"/>
        <v>RES XI</v>
      </c>
      <c r="B63" s="46">
        <v>32550</v>
      </c>
      <c r="C63" s="9" t="s">
        <v>46</v>
      </c>
      <c r="D63" s="11" t="s">
        <v>130</v>
      </c>
      <c r="E63" s="11" t="s">
        <v>71</v>
      </c>
      <c r="F63" s="3" t="str">
        <f t="shared" si="3"/>
        <v>DREW</v>
      </c>
      <c r="G63" s="12">
        <v>2</v>
      </c>
      <c r="H63" s="12">
        <v>2</v>
      </c>
      <c r="I63" s="13" t="s">
        <v>215</v>
      </c>
      <c r="J63" s="13" t="s">
        <v>218</v>
      </c>
      <c r="K63" s="13"/>
      <c r="L63" s="13"/>
      <c r="M63" s="13"/>
      <c r="N63" s="13"/>
      <c r="O63" s="13"/>
      <c r="P63" s="13"/>
    </row>
    <row r="64" spans="1:20" x14ac:dyDescent="0.3">
      <c r="A64" t="str">
        <f t="shared" si="2"/>
        <v>RES XI</v>
      </c>
      <c r="B64" s="46">
        <v>32557</v>
      </c>
      <c r="C64" s="9" t="s">
        <v>39</v>
      </c>
      <c r="D64" s="11" t="s">
        <v>130</v>
      </c>
      <c r="E64" s="11" t="s">
        <v>131</v>
      </c>
      <c r="F64" s="3" t="str">
        <f t="shared" si="3"/>
        <v>DREW</v>
      </c>
      <c r="G64" s="12">
        <v>1</v>
      </c>
      <c r="H64" s="12">
        <v>1</v>
      </c>
      <c r="I64" s="13" t="s">
        <v>222</v>
      </c>
      <c r="J64" s="13"/>
      <c r="K64" s="13"/>
      <c r="L64" s="13"/>
      <c r="M64" s="13"/>
      <c r="N64" s="13"/>
      <c r="O64" s="13"/>
      <c r="P64" s="13"/>
    </row>
    <row r="65" spans="1:20" x14ac:dyDescent="0.3">
      <c r="A65" t="str">
        <f t="shared" si="2"/>
        <v>RES XI</v>
      </c>
      <c r="B65" s="46">
        <v>32564</v>
      </c>
      <c r="C65" s="9" t="s">
        <v>27</v>
      </c>
      <c r="D65" s="11" t="s">
        <v>130</v>
      </c>
      <c r="E65" s="11" t="s">
        <v>71</v>
      </c>
      <c r="F65" s="3" t="str">
        <f t="shared" si="3"/>
        <v>LOST</v>
      </c>
      <c r="G65" s="12">
        <v>0</v>
      </c>
      <c r="H65" s="12">
        <v>5</v>
      </c>
      <c r="I65" s="13"/>
      <c r="J65" s="13"/>
      <c r="K65" s="13"/>
      <c r="L65" s="13"/>
      <c r="M65" s="13"/>
      <c r="N65" s="13"/>
      <c r="O65" s="13"/>
      <c r="P65" s="13"/>
    </row>
    <row r="66" spans="1:20" x14ac:dyDescent="0.3">
      <c r="A66" t="str">
        <f t="shared" si="2"/>
        <v>RES XI</v>
      </c>
      <c r="B66" s="46">
        <v>32578</v>
      </c>
      <c r="C66" s="9" t="s">
        <v>46</v>
      </c>
      <c r="D66" s="11" t="s">
        <v>130</v>
      </c>
      <c r="E66" s="11" t="s">
        <v>131</v>
      </c>
      <c r="F66" s="3" t="str">
        <f t="shared" si="3"/>
        <v>LOST</v>
      </c>
      <c r="G66" s="12">
        <v>0</v>
      </c>
      <c r="H66" s="12">
        <v>1</v>
      </c>
      <c r="I66" s="13"/>
      <c r="J66" s="13"/>
      <c r="K66" s="13"/>
      <c r="L66" s="13"/>
      <c r="M66" s="13"/>
      <c r="N66" s="13"/>
      <c r="O66" s="13"/>
      <c r="P66" s="13"/>
    </row>
    <row r="67" spans="1:20" x14ac:dyDescent="0.3">
      <c r="A67" t="str">
        <f t="shared" si="2"/>
        <v>RES XI</v>
      </c>
      <c r="B67" s="46">
        <v>32585</v>
      </c>
      <c r="C67" s="9" t="s">
        <v>27</v>
      </c>
      <c r="D67" s="11" t="s">
        <v>130</v>
      </c>
      <c r="E67" s="11" t="s">
        <v>131</v>
      </c>
      <c r="F67" s="3" t="str">
        <f t="shared" si="3"/>
        <v>WON</v>
      </c>
      <c r="G67" s="12">
        <v>3</v>
      </c>
      <c r="H67" s="12">
        <v>0</v>
      </c>
      <c r="I67" s="13" t="s">
        <v>230</v>
      </c>
      <c r="J67" s="13" t="s">
        <v>229</v>
      </c>
      <c r="K67" s="13" t="s">
        <v>210</v>
      </c>
      <c r="L67" s="13"/>
      <c r="M67" s="13"/>
      <c r="N67" s="13"/>
      <c r="O67" s="13"/>
      <c r="P67" s="13"/>
    </row>
    <row r="68" spans="1:20" x14ac:dyDescent="0.3">
      <c r="A68" t="str">
        <f t="shared" si="2"/>
        <v>RES XI</v>
      </c>
      <c r="B68" s="46">
        <v>32599</v>
      </c>
      <c r="C68" s="9" t="s">
        <v>31</v>
      </c>
      <c r="D68" s="11" t="s">
        <v>130</v>
      </c>
      <c r="E68" s="11" t="s">
        <v>131</v>
      </c>
      <c r="F68" s="3" t="str">
        <f t="shared" si="3"/>
        <v>WON</v>
      </c>
      <c r="G68" s="12">
        <v>3</v>
      </c>
      <c r="H68" s="12">
        <v>1</v>
      </c>
      <c r="I68" s="13" t="s">
        <v>209</v>
      </c>
      <c r="J68" s="13" t="s">
        <v>209</v>
      </c>
      <c r="K68" s="13" t="s">
        <v>229</v>
      </c>
      <c r="L68" s="13"/>
      <c r="M68" s="13"/>
      <c r="N68" s="13"/>
      <c r="O68" s="13"/>
      <c r="P68" s="13"/>
    </row>
    <row r="69" spans="1:20" x14ac:dyDescent="0.3">
      <c r="A69" t="str">
        <f t="shared" si="2"/>
        <v>RES XI</v>
      </c>
      <c r="B69" s="46">
        <v>32606</v>
      </c>
      <c r="C69" s="9" t="s">
        <v>55</v>
      </c>
      <c r="D69" s="11" t="s">
        <v>130</v>
      </c>
      <c r="E69" s="11" t="s">
        <v>71</v>
      </c>
      <c r="F69" s="3" t="str">
        <f t="shared" si="3"/>
        <v>LOST</v>
      </c>
      <c r="G69" s="12">
        <v>1</v>
      </c>
      <c r="H69" s="12">
        <v>3</v>
      </c>
      <c r="I69" s="13" t="s">
        <v>229</v>
      </c>
      <c r="J69" s="13"/>
      <c r="K69" s="13"/>
      <c r="L69" s="13"/>
      <c r="M69" s="13"/>
      <c r="N69" s="13"/>
      <c r="O69" s="13"/>
      <c r="P69" s="13"/>
    </row>
    <row r="70" spans="1:20" x14ac:dyDescent="0.3">
      <c r="A70" t="str">
        <f t="shared" si="2"/>
        <v>RES XI</v>
      </c>
      <c r="B70" s="46">
        <v>32613</v>
      </c>
      <c r="C70" s="9" t="s">
        <v>55</v>
      </c>
      <c r="D70" s="11" t="s">
        <v>130</v>
      </c>
      <c r="E70" s="11" t="s">
        <v>131</v>
      </c>
      <c r="F70" s="3" t="str">
        <f t="shared" si="3"/>
        <v>WON</v>
      </c>
      <c r="G70" s="12">
        <v>4</v>
      </c>
      <c r="H70" s="12">
        <v>1</v>
      </c>
      <c r="I70" s="13" t="s">
        <v>229</v>
      </c>
      <c r="J70" s="13" t="s">
        <v>229</v>
      </c>
      <c r="K70" s="13" t="s">
        <v>229</v>
      </c>
      <c r="L70" s="13" t="s">
        <v>209</v>
      </c>
      <c r="M70" s="13"/>
      <c r="N70" s="13"/>
      <c r="O70" s="13"/>
      <c r="P70" s="13"/>
    </row>
    <row r="71" spans="1:20" x14ac:dyDescent="0.3">
      <c r="B71" s="59" t="s">
        <v>73</v>
      </c>
      <c r="C71" s="60" t="s">
        <v>64</v>
      </c>
      <c r="D71" s="60"/>
      <c r="E71" s="60"/>
      <c r="F71" s="60"/>
      <c r="G71" s="60"/>
      <c r="H71" s="61"/>
      <c r="J71" s="4"/>
    </row>
    <row r="72" spans="1:20" x14ac:dyDescent="0.3">
      <c r="B72" s="47" t="s">
        <v>65</v>
      </c>
      <c r="C72" s="6" t="s">
        <v>66</v>
      </c>
      <c r="D72" s="6" t="s">
        <v>67</v>
      </c>
      <c r="E72" s="7" t="s">
        <v>68</v>
      </c>
      <c r="F72" s="7" t="s">
        <v>69</v>
      </c>
      <c r="G72" s="8" t="s">
        <v>70</v>
      </c>
      <c r="H72" s="8" t="s">
        <v>71</v>
      </c>
      <c r="I72" s="69" t="s">
        <v>453</v>
      </c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</row>
    <row r="73" spans="1:20" x14ac:dyDescent="0.3">
      <c r="A73" t="str">
        <f t="shared" ref="A73:A99" si="4">$B$71</f>
        <v>3RD XI</v>
      </c>
      <c r="B73" s="46">
        <v>32391</v>
      </c>
      <c r="C73" t="s">
        <v>19</v>
      </c>
      <c r="D73" s="11" t="s">
        <v>129</v>
      </c>
      <c r="E73" s="11" t="s">
        <v>131</v>
      </c>
      <c r="F73" s="3" t="str">
        <f t="shared" ref="F73:F99" si="5">IF(G73&gt;H73,"WON",IF(H73&gt;G73,"LOST","DREW"))</f>
        <v>LOST</v>
      </c>
      <c r="G73" s="3">
        <v>1</v>
      </c>
      <c r="H73" s="3">
        <v>2</v>
      </c>
      <c r="I73" s="13" t="s">
        <v>218</v>
      </c>
    </row>
    <row r="74" spans="1:20" x14ac:dyDescent="0.3">
      <c r="A74" t="str">
        <f t="shared" si="4"/>
        <v>3RD XI</v>
      </c>
      <c r="B74" s="46">
        <v>32396</v>
      </c>
      <c r="C74" t="s">
        <v>8</v>
      </c>
      <c r="D74" s="11" t="s">
        <v>129</v>
      </c>
      <c r="E74" s="11" t="s">
        <v>71</v>
      </c>
      <c r="F74" s="3" t="str">
        <f t="shared" si="5"/>
        <v>LOST</v>
      </c>
      <c r="G74" s="3">
        <v>0</v>
      </c>
      <c r="H74" s="3">
        <v>1</v>
      </c>
    </row>
    <row r="75" spans="1:20" x14ac:dyDescent="0.3">
      <c r="A75" t="str">
        <f t="shared" si="4"/>
        <v>3RD XI</v>
      </c>
      <c r="B75" s="46">
        <v>32403</v>
      </c>
      <c r="C75" t="s">
        <v>61</v>
      </c>
      <c r="D75" s="11" t="s">
        <v>130</v>
      </c>
      <c r="E75" s="11" t="s">
        <v>131</v>
      </c>
      <c r="F75" s="3" t="str">
        <f t="shared" si="5"/>
        <v>WON</v>
      </c>
      <c r="G75" s="3">
        <v>3</v>
      </c>
      <c r="H75" s="3">
        <v>1</v>
      </c>
      <c r="I75" t="s">
        <v>231</v>
      </c>
      <c r="J75" t="s">
        <v>231</v>
      </c>
      <c r="K75" t="s">
        <v>232</v>
      </c>
    </row>
    <row r="76" spans="1:20" x14ac:dyDescent="0.3">
      <c r="A76" t="str">
        <f t="shared" si="4"/>
        <v>3RD XI</v>
      </c>
      <c r="B76" s="46">
        <v>32410</v>
      </c>
      <c r="C76" t="s">
        <v>60</v>
      </c>
      <c r="D76" s="11" t="s">
        <v>130</v>
      </c>
      <c r="E76" s="11" t="s">
        <v>71</v>
      </c>
      <c r="F76" s="3" t="str">
        <f t="shared" si="5"/>
        <v>LOST</v>
      </c>
      <c r="G76" s="3">
        <v>1</v>
      </c>
      <c r="H76" s="3">
        <v>2</v>
      </c>
      <c r="I76" t="s">
        <v>229</v>
      </c>
    </row>
    <row r="77" spans="1:20" x14ac:dyDescent="0.3">
      <c r="A77" t="str">
        <f t="shared" si="4"/>
        <v>3RD XI</v>
      </c>
      <c r="B77" s="46">
        <v>32417</v>
      </c>
      <c r="C77" t="s">
        <v>39</v>
      </c>
      <c r="D77" s="11" t="s">
        <v>130</v>
      </c>
      <c r="E77" s="11" t="s">
        <v>131</v>
      </c>
      <c r="F77" s="3" t="str">
        <f t="shared" si="5"/>
        <v>WON</v>
      </c>
      <c r="G77" s="3">
        <v>3</v>
      </c>
      <c r="H77" s="3">
        <v>2</v>
      </c>
      <c r="I77" t="s">
        <v>228</v>
      </c>
      <c r="J77" t="s">
        <v>228</v>
      </c>
      <c r="K77" t="s">
        <v>231</v>
      </c>
    </row>
    <row r="78" spans="1:20" x14ac:dyDescent="0.3">
      <c r="A78" t="str">
        <f t="shared" si="4"/>
        <v>3RD XI</v>
      </c>
      <c r="B78" s="46">
        <v>32424</v>
      </c>
      <c r="C78" t="s">
        <v>27</v>
      </c>
      <c r="D78" s="11" t="s">
        <v>130</v>
      </c>
      <c r="E78" s="11" t="s">
        <v>131</v>
      </c>
      <c r="F78" s="3" t="str">
        <f t="shared" si="5"/>
        <v>WON</v>
      </c>
      <c r="G78" s="3">
        <v>1</v>
      </c>
      <c r="H78" s="3">
        <v>0</v>
      </c>
      <c r="I78" t="s">
        <v>221</v>
      </c>
    </row>
    <row r="79" spans="1:20" x14ac:dyDescent="0.3">
      <c r="A79" t="str">
        <f t="shared" si="4"/>
        <v>3RD XI</v>
      </c>
      <c r="B79" s="46">
        <v>32431</v>
      </c>
      <c r="C79" t="s">
        <v>52</v>
      </c>
      <c r="D79" s="11" t="s">
        <v>130</v>
      </c>
      <c r="E79" s="11" t="s">
        <v>71</v>
      </c>
      <c r="F79" s="3" t="str">
        <f t="shared" si="5"/>
        <v>DREW</v>
      </c>
      <c r="G79" s="3">
        <v>2</v>
      </c>
      <c r="H79" s="3">
        <v>2</v>
      </c>
      <c r="I79" t="s">
        <v>221</v>
      </c>
      <c r="J79" t="s">
        <v>227</v>
      </c>
    </row>
    <row r="80" spans="1:20" x14ac:dyDescent="0.3">
      <c r="A80" t="str">
        <f t="shared" si="4"/>
        <v>3RD XI</v>
      </c>
      <c r="B80" s="46">
        <v>32438</v>
      </c>
      <c r="C80" t="s">
        <v>25</v>
      </c>
      <c r="D80" s="11" t="s">
        <v>139</v>
      </c>
      <c r="E80" s="11" t="s">
        <v>131</v>
      </c>
      <c r="F80" s="3" t="str">
        <f t="shared" si="5"/>
        <v>WON</v>
      </c>
      <c r="G80" s="3">
        <v>3</v>
      </c>
      <c r="H80" s="3">
        <v>2</v>
      </c>
      <c r="I80" t="s">
        <v>221</v>
      </c>
      <c r="J80" t="s">
        <v>233</v>
      </c>
      <c r="K80" t="s">
        <v>233</v>
      </c>
    </row>
    <row r="81" spans="1:18" x14ac:dyDescent="0.3">
      <c r="A81" t="str">
        <f t="shared" si="4"/>
        <v>3RD XI</v>
      </c>
      <c r="B81" s="46">
        <v>32445</v>
      </c>
      <c r="C81" t="s">
        <v>28</v>
      </c>
      <c r="D81" s="11" t="s">
        <v>130</v>
      </c>
      <c r="E81" s="11" t="s">
        <v>131</v>
      </c>
      <c r="F81" s="3" t="str">
        <f t="shared" si="5"/>
        <v>WON</v>
      </c>
      <c r="G81" s="3">
        <v>5</v>
      </c>
      <c r="H81" s="3">
        <v>0</v>
      </c>
      <c r="I81" t="s">
        <v>229</v>
      </c>
      <c r="J81" t="s">
        <v>229</v>
      </c>
      <c r="K81" t="s">
        <v>234</v>
      </c>
      <c r="L81" t="s">
        <v>222</v>
      </c>
      <c r="M81" t="s">
        <v>226</v>
      </c>
    </row>
    <row r="82" spans="1:18" x14ac:dyDescent="0.3">
      <c r="A82" t="str">
        <f t="shared" si="4"/>
        <v>3RD XI</v>
      </c>
      <c r="B82" s="46">
        <v>32452</v>
      </c>
      <c r="C82" t="s">
        <v>6</v>
      </c>
      <c r="D82" s="11" t="s">
        <v>130</v>
      </c>
      <c r="E82" s="11" t="s">
        <v>131</v>
      </c>
      <c r="F82" s="3" t="str">
        <f t="shared" si="5"/>
        <v>WON</v>
      </c>
      <c r="G82" s="3">
        <v>3</v>
      </c>
      <c r="H82" s="3">
        <v>0</v>
      </c>
      <c r="I82" t="s">
        <v>228</v>
      </c>
      <c r="J82" t="s">
        <v>228</v>
      </c>
      <c r="K82" t="s">
        <v>235</v>
      </c>
    </row>
    <row r="83" spans="1:18" x14ac:dyDescent="0.3">
      <c r="A83" t="str">
        <f t="shared" si="4"/>
        <v>3RD XI</v>
      </c>
      <c r="B83" s="46">
        <v>32459</v>
      </c>
      <c r="C83" t="s">
        <v>8</v>
      </c>
      <c r="D83" s="11" t="s">
        <v>130</v>
      </c>
      <c r="E83" s="11" t="s">
        <v>131</v>
      </c>
      <c r="F83" s="3" t="str">
        <f t="shared" si="5"/>
        <v>LOST</v>
      </c>
      <c r="G83" s="3">
        <v>0</v>
      </c>
      <c r="H83" s="3">
        <v>1</v>
      </c>
    </row>
    <row r="84" spans="1:18" x14ac:dyDescent="0.3">
      <c r="A84" t="str">
        <f t="shared" si="4"/>
        <v>3RD XI</v>
      </c>
      <c r="B84" s="46">
        <v>32466</v>
      </c>
      <c r="C84" t="s">
        <v>45</v>
      </c>
      <c r="D84" s="11" t="s">
        <v>130</v>
      </c>
      <c r="E84" s="11" t="s">
        <v>131</v>
      </c>
      <c r="F84" s="3" t="str">
        <f t="shared" si="5"/>
        <v>DREW</v>
      </c>
      <c r="G84" s="3">
        <v>2</v>
      </c>
      <c r="H84" s="3">
        <v>2</v>
      </c>
      <c r="I84" t="s">
        <v>228</v>
      </c>
      <c r="J84" t="s">
        <v>211</v>
      </c>
    </row>
    <row r="85" spans="1:18" x14ac:dyDescent="0.3">
      <c r="A85" t="str">
        <f t="shared" si="4"/>
        <v>3RD XI</v>
      </c>
      <c r="B85" s="46">
        <v>32473</v>
      </c>
      <c r="C85" t="s">
        <v>142</v>
      </c>
      <c r="D85" s="11" t="s">
        <v>139</v>
      </c>
      <c r="E85" s="11" t="s">
        <v>71</v>
      </c>
      <c r="F85" s="3" t="str">
        <f t="shared" si="5"/>
        <v>WON</v>
      </c>
      <c r="G85" s="3">
        <v>10</v>
      </c>
      <c r="H85" s="3">
        <v>0</v>
      </c>
      <c r="I85" t="s">
        <v>227</v>
      </c>
      <c r="J85" t="s">
        <v>227</v>
      </c>
      <c r="K85" t="s">
        <v>227</v>
      </c>
      <c r="L85" t="s">
        <v>222</v>
      </c>
      <c r="M85" t="s">
        <v>222</v>
      </c>
      <c r="N85" t="s">
        <v>229</v>
      </c>
      <c r="O85" t="s">
        <v>237</v>
      </c>
      <c r="P85" t="s">
        <v>238</v>
      </c>
      <c r="Q85" t="s">
        <v>239</v>
      </c>
      <c r="R85" t="s">
        <v>228</v>
      </c>
    </row>
    <row r="86" spans="1:18" x14ac:dyDescent="0.3">
      <c r="A86" t="str">
        <f t="shared" si="4"/>
        <v>3RD XI</v>
      </c>
      <c r="B86" s="46">
        <v>32480</v>
      </c>
      <c r="C86" t="s">
        <v>46</v>
      </c>
      <c r="D86" s="11" t="s">
        <v>130</v>
      </c>
      <c r="E86" s="11" t="s">
        <v>71</v>
      </c>
      <c r="F86" s="3" t="str">
        <f t="shared" si="5"/>
        <v>WON</v>
      </c>
      <c r="G86" s="3">
        <v>3</v>
      </c>
      <c r="H86" s="3">
        <v>1</v>
      </c>
      <c r="I86" t="s">
        <v>229</v>
      </c>
      <c r="J86" t="s">
        <v>228</v>
      </c>
      <c r="K86" t="s">
        <v>237</v>
      </c>
    </row>
    <row r="87" spans="1:18" x14ac:dyDescent="0.3">
      <c r="A87" t="str">
        <f t="shared" si="4"/>
        <v>3RD XI</v>
      </c>
      <c r="B87" s="46">
        <v>32487</v>
      </c>
      <c r="C87" t="s">
        <v>61</v>
      </c>
      <c r="D87" s="11" t="s">
        <v>130</v>
      </c>
      <c r="E87" s="11" t="s">
        <v>71</v>
      </c>
      <c r="F87" s="3" t="str">
        <f t="shared" si="5"/>
        <v>LOST</v>
      </c>
      <c r="G87" s="3">
        <v>2</v>
      </c>
      <c r="H87" s="3">
        <v>5</v>
      </c>
      <c r="I87" t="s">
        <v>229</v>
      </c>
      <c r="J87" t="s">
        <v>229</v>
      </c>
    </row>
    <row r="88" spans="1:18" x14ac:dyDescent="0.3">
      <c r="A88" t="str">
        <f t="shared" si="4"/>
        <v>3RD XI</v>
      </c>
      <c r="B88" s="46">
        <v>32494</v>
      </c>
      <c r="C88" t="s">
        <v>52</v>
      </c>
      <c r="D88" s="11" t="s">
        <v>139</v>
      </c>
      <c r="E88" s="11" t="s">
        <v>71</v>
      </c>
      <c r="F88" s="3" t="str">
        <f t="shared" si="5"/>
        <v>LOST</v>
      </c>
      <c r="G88" s="3">
        <v>1</v>
      </c>
      <c r="H88" s="3">
        <v>4</v>
      </c>
      <c r="I88" t="s">
        <v>228</v>
      </c>
    </row>
    <row r="89" spans="1:18" x14ac:dyDescent="0.3">
      <c r="A89" t="str">
        <f t="shared" si="4"/>
        <v>3RD XI</v>
      </c>
      <c r="B89" s="46">
        <v>32508</v>
      </c>
      <c r="C89" t="s">
        <v>60</v>
      </c>
      <c r="D89" s="11" t="s">
        <v>130</v>
      </c>
      <c r="E89" s="11" t="s">
        <v>131</v>
      </c>
      <c r="F89" s="3" t="str">
        <f t="shared" si="5"/>
        <v>LOST</v>
      </c>
      <c r="G89" s="3">
        <v>1</v>
      </c>
      <c r="H89" s="3">
        <v>5</v>
      </c>
      <c r="I89" t="s">
        <v>229</v>
      </c>
    </row>
    <row r="90" spans="1:18" x14ac:dyDescent="0.3">
      <c r="A90" t="str">
        <f t="shared" si="4"/>
        <v>3RD XI</v>
      </c>
      <c r="B90" s="46">
        <v>32515</v>
      </c>
      <c r="C90" t="s">
        <v>55</v>
      </c>
      <c r="D90" s="11" t="s">
        <v>130</v>
      </c>
      <c r="E90" s="11" t="s">
        <v>71</v>
      </c>
      <c r="F90" s="3" t="str">
        <f t="shared" si="5"/>
        <v>LOST</v>
      </c>
      <c r="G90" s="3">
        <v>1</v>
      </c>
      <c r="H90" s="3">
        <v>4</v>
      </c>
      <c r="I90" t="s">
        <v>219</v>
      </c>
    </row>
    <row r="91" spans="1:18" x14ac:dyDescent="0.3">
      <c r="A91" t="str">
        <f t="shared" si="4"/>
        <v>3RD XI</v>
      </c>
      <c r="B91" s="46">
        <v>32522</v>
      </c>
      <c r="C91" t="s">
        <v>27</v>
      </c>
      <c r="D91" s="11" t="s">
        <v>130</v>
      </c>
      <c r="E91" s="11" t="s">
        <v>71</v>
      </c>
      <c r="F91" s="3" t="str">
        <f t="shared" si="5"/>
        <v>LOST</v>
      </c>
      <c r="G91" s="3">
        <v>0</v>
      </c>
      <c r="H91" s="3">
        <v>4</v>
      </c>
    </row>
    <row r="92" spans="1:18" x14ac:dyDescent="0.3">
      <c r="A92" t="str">
        <f t="shared" si="4"/>
        <v>3RD XI</v>
      </c>
      <c r="B92" s="46">
        <v>32529</v>
      </c>
      <c r="C92" t="s">
        <v>45</v>
      </c>
      <c r="D92" s="11" t="s">
        <v>130</v>
      </c>
      <c r="E92" s="11" t="s">
        <v>71</v>
      </c>
      <c r="F92" s="3" t="str">
        <f t="shared" si="5"/>
        <v>LOST</v>
      </c>
      <c r="G92" s="3">
        <v>2</v>
      </c>
      <c r="H92" s="3">
        <v>3</v>
      </c>
      <c r="I92" t="s">
        <v>240</v>
      </c>
      <c r="J92" t="s">
        <v>241</v>
      </c>
    </row>
    <row r="93" spans="1:18" x14ac:dyDescent="0.3">
      <c r="A93" t="str">
        <f t="shared" si="4"/>
        <v>3RD XI</v>
      </c>
      <c r="B93" s="46">
        <v>32536</v>
      </c>
      <c r="C93" t="s">
        <v>55</v>
      </c>
      <c r="D93" s="11" t="s">
        <v>130</v>
      </c>
      <c r="E93" s="11" t="s">
        <v>131</v>
      </c>
      <c r="F93" s="3" t="str">
        <f t="shared" si="5"/>
        <v>WON</v>
      </c>
      <c r="G93" s="3">
        <v>2</v>
      </c>
      <c r="H93" s="3">
        <v>1</v>
      </c>
      <c r="I93" t="s">
        <v>242</v>
      </c>
      <c r="J93" t="s">
        <v>219</v>
      </c>
    </row>
    <row r="94" spans="1:18" x14ac:dyDescent="0.3">
      <c r="A94" t="str">
        <f t="shared" si="4"/>
        <v>3RD XI</v>
      </c>
      <c r="B94" s="46">
        <v>32543</v>
      </c>
      <c r="C94" t="s">
        <v>39</v>
      </c>
      <c r="D94" s="11" t="s">
        <v>130</v>
      </c>
      <c r="E94" s="11" t="s">
        <v>71</v>
      </c>
      <c r="F94" s="3" t="str">
        <f t="shared" si="5"/>
        <v>DREW</v>
      </c>
      <c r="G94" s="3">
        <v>4</v>
      </c>
      <c r="H94" s="3">
        <v>4</v>
      </c>
      <c r="I94" t="s">
        <v>229</v>
      </c>
      <c r="J94" t="s">
        <v>243</v>
      </c>
      <c r="K94" t="s">
        <v>244</v>
      </c>
      <c r="L94" t="s">
        <v>230</v>
      </c>
    </row>
    <row r="95" spans="1:18" x14ac:dyDescent="0.3">
      <c r="A95" t="str">
        <f t="shared" si="4"/>
        <v>3RD XI</v>
      </c>
      <c r="B95" s="46">
        <v>32550</v>
      </c>
      <c r="C95" t="s">
        <v>6</v>
      </c>
      <c r="D95" s="11" t="s">
        <v>130</v>
      </c>
      <c r="E95" s="11" t="s">
        <v>71</v>
      </c>
      <c r="F95" s="3" t="str">
        <f t="shared" si="5"/>
        <v>WON</v>
      </c>
      <c r="G95" s="3">
        <v>4</v>
      </c>
      <c r="H95" s="3">
        <v>3</v>
      </c>
      <c r="I95" t="s">
        <v>219</v>
      </c>
      <c r="J95" t="s">
        <v>219</v>
      </c>
      <c r="K95" t="s">
        <v>230</v>
      </c>
      <c r="L95" t="s">
        <v>241</v>
      </c>
    </row>
    <row r="96" spans="1:18" x14ac:dyDescent="0.3">
      <c r="A96" t="str">
        <f t="shared" si="4"/>
        <v>3RD XI</v>
      </c>
      <c r="B96" s="46">
        <v>32557</v>
      </c>
      <c r="C96" t="s">
        <v>28</v>
      </c>
      <c r="D96" s="11" t="s">
        <v>130</v>
      </c>
      <c r="E96" s="11" t="s">
        <v>71</v>
      </c>
      <c r="F96" s="3" t="str">
        <f t="shared" si="5"/>
        <v>LOST</v>
      </c>
      <c r="G96" s="3">
        <v>0</v>
      </c>
      <c r="H96" s="3">
        <v>1</v>
      </c>
    </row>
    <row r="97" spans="1:20" x14ac:dyDescent="0.3">
      <c r="A97" t="str">
        <f t="shared" si="4"/>
        <v>3RD XI</v>
      </c>
      <c r="B97" s="46">
        <v>32571</v>
      </c>
      <c r="C97" t="s">
        <v>8</v>
      </c>
      <c r="D97" s="11" t="s">
        <v>130</v>
      </c>
      <c r="E97" s="11" t="s">
        <v>71</v>
      </c>
      <c r="F97" s="3" t="str">
        <f t="shared" si="5"/>
        <v>LOST</v>
      </c>
      <c r="G97" s="3">
        <v>2</v>
      </c>
      <c r="H97" s="3">
        <v>3</v>
      </c>
      <c r="I97" t="s">
        <v>243</v>
      </c>
      <c r="J97" t="s">
        <v>219</v>
      </c>
    </row>
    <row r="98" spans="1:20" x14ac:dyDescent="0.3">
      <c r="A98" t="str">
        <f t="shared" si="4"/>
        <v>3RD XI</v>
      </c>
      <c r="B98" s="46">
        <v>32578</v>
      </c>
      <c r="C98" t="s">
        <v>46</v>
      </c>
      <c r="D98" s="11" t="s">
        <v>130</v>
      </c>
      <c r="E98" s="11" t="s">
        <v>131</v>
      </c>
      <c r="F98" s="3" t="str">
        <f t="shared" si="5"/>
        <v>WON</v>
      </c>
      <c r="G98" s="3">
        <v>7</v>
      </c>
      <c r="H98" s="3">
        <v>1</v>
      </c>
      <c r="I98" t="s">
        <v>241</v>
      </c>
      <c r="J98" t="s">
        <v>241</v>
      </c>
      <c r="K98" t="s">
        <v>241</v>
      </c>
      <c r="L98" t="s">
        <v>244</v>
      </c>
      <c r="M98" t="s">
        <v>245</v>
      </c>
      <c r="N98" t="s">
        <v>230</v>
      </c>
      <c r="O98" t="s">
        <v>242</v>
      </c>
    </row>
    <row r="99" spans="1:20" x14ac:dyDescent="0.3">
      <c r="A99" t="str">
        <f t="shared" si="4"/>
        <v>3RD XI</v>
      </c>
      <c r="B99" s="46">
        <v>32606</v>
      </c>
      <c r="C99" t="s">
        <v>52</v>
      </c>
      <c r="D99" s="11" t="s">
        <v>130</v>
      </c>
      <c r="E99" s="11" t="s">
        <v>131</v>
      </c>
      <c r="F99" s="3" t="str">
        <f t="shared" si="5"/>
        <v>LOST</v>
      </c>
      <c r="G99" s="3">
        <v>1</v>
      </c>
      <c r="H99" s="3">
        <v>3</v>
      </c>
      <c r="I99" t="s">
        <v>241</v>
      </c>
    </row>
    <row r="100" spans="1:20" x14ac:dyDescent="0.3">
      <c r="B100" s="59" t="s">
        <v>74</v>
      </c>
      <c r="C100" s="60" t="s">
        <v>64</v>
      </c>
      <c r="D100" s="60"/>
      <c r="E100" s="60"/>
      <c r="F100" s="60"/>
      <c r="G100" s="60"/>
      <c r="H100" s="61"/>
      <c r="J100" s="4"/>
    </row>
    <row r="101" spans="1:20" x14ac:dyDescent="0.3">
      <c r="B101" s="47" t="s">
        <v>65</v>
      </c>
      <c r="C101" s="6" t="s">
        <v>66</v>
      </c>
      <c r="D101" s="6" t="s">
        <v>67</v>
      </c>
      <c r="E101" s="7" t="s">
        <v>68</v>
      </c>
      <c r="F101" s="7" t="s">
        <v>69</v>
      </c>
      <c r="G101" s="8" t="s">
        <v>70</v>
      </c>
      <c r="H101" s="8" t="s">
        <v>71</v>
      </c>
      <c r="I101" s="69" t="s">
        <v>453</v>
      </c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</row>
    <row r="102" spans="1:20" x14ac:dyDescent="0.3">
      <c r="A102" t="str">
        <f t="shared" ref="A102:A134" si="6">$B$100</f>
        <v>4TH XI</v>
      </c>
      <c r="B102" s="46">
        <v>32392</v>
      </c>
      <c r="C102" s="9" t="s">
        <v>28</v>
      </c>
      <c r="D102" s="11" t="s">
        <v>129</v>
      </c>
      <c r="E102" s="11" t="s">
        <v>131</v>
      </c>
      <c r="F102" s="3" t="str">
        <f t="shared" ref="F102:F103" si="7">IF(G102&gt;H102,"WON",IF(H102&gt;G102,"LOST","DREW"))</f>
        <v>WON</v>
      </c>
      <c r="G102" s="3">
        <v>2</v>
      </c>
      <c r="H102" s="3">
        <v>0</v>
      </c>
      <c r="I102" t="s">
        <v>246</v>
      </c>
      <c r="J102" t="s">
        <v>246</v>
      </c>
    </row>
    <row r="103" spans="1:20" x14ac:dyDescent="0.3">
      <c r="A103" t="str">
        <f t="shared" si="6"/>
        <v>4TH XI</v>
      </c>
      <c r="B103" s="46">
        <v>32396</v>
      </c>
      <c r="C103" s="9" t="s">
        <v>28</v>
      </c>
      <c r="D103" s="11" t="s">
        <v>129</v>
      </c>
      <c r="E103" s="11" t="s">
        <v>71</v>
      </c>
      <c r="F103" s="3" t="str">
        <f t="shared" si="7"/>
        <v>WON</v>
      </c>
      <c r="G103" s="3">
        <v>5</v>
      </c>
      <c r="H103" s="3">
        <v>2</v>
      </c>
      <c r="I103" t="s">
        <v>247</v>
      </c>
      <c r="J103" t="s">
        <v>251</v>
      </c>
      <c r="K103" t="s">
        <v>248</v>
      </c>
      <c r="L103" t="s">
        <v>248</v>
      </c>
      <c r="M103" t="s">
        <v>249</v>
      </c>
    </row>
    <row r="104" spans="1:20" x14ac:dyDescent="0.3">
      <c r="A104" t="str">
        <f t="shared" si="6"/>
        <v>4TH XI</v>
      </c>
      <c r="B104" s="46">
        <v>32410</v>
      </c>
      <c r="C104" s="9" t="s">
        <v>60</v>
      </c>
      <c r="D104" s="11" t="s">
        <v>130</v>
      </c>
      <c r="E104" s="11" t="s">
        <v>131</v>
      </c>
      <c r="F104" s="3" t="str">
        <f t="shared" ref="F104:F134" si="8">IF(G104&gt;H104,"WON",IF(H104&gt;G104,"LOST","DREW"))</f>
        <v>WON</v>
      </c>
      <c r="G104" s="3">
        <v>2</v>
      </c>
      <c r="H104" s="3">
        <v>1</v>
      </c>
      <c r="I104" t="s">
        <v>250</v>
      </c>
      <c r="J104" t="s">
        <v>250</v>
      </c>
    </row>
    <row r="105" spans="1:20" x14ac:dyDescent="0.3">
      <c r="A105" t="str">
        <f t="shared" si="6"/>
        <v>4TH XI</v>
      </c>
      <c r="B105" s="46">
        <v>32417</v>
      </c>
      <c r="C105" s="9" t="s">
        <v>34</v>
      </c>
      <c r="D105" s="11" t="s">
        <v>130</v>
      </c>
      <c r="E105" s="11" t="s">
        <v>71</v>
      </c>
      <c r="F105" s="3" t="str">
        <f t="shared" si="8"/>
        <v>LOST</v>
      </c>
      <c r="G105" s="3">
        <v>0</v>
      </c>
      <c r="H105" s="3">
        <v>1</v>
      </c>
    </row>
    <row r="106" spans="1:20" x14ac:dyDescent="0.3">
      <c r="A106" t="str">
        <f t="shared" si="6"/>
        <v>4TH XI</v>
      </c>
      <c r="B106" s="46">
        <v>32424</v>
      </c>
      <c r="C106" s="9" t="s">
        <v>46</v>
      </c>
      <c r="D106" s="11" t="s">
        <v>139</v>
      </c>
      <c r="E106" s="11" t="s">
        <v>131</v>
      </c>
      <c r="F106" s="3" t="str">
        <f t="shared" si="8"/>
        <v>WON</v>
      </c>
      <c r="G106" s="3">
        <v>3</v>
      </c>
      <c r="H106" s="3">
        <v>1</v>
      </c>
      <c r="I106" t="s">
        <v>246</v>
      </c>
      <c r="J106" t="s">
        <v>246</v>
      </c>
      <c r="K106" t="s">
        <v>250</v>
      </c>
    </row>
    <row r="107" spans="1:20" x14ac:dyDescent="0.3">
      <c r="A107" t="str">
        <f t="shared" si="6"/>
        <v>4TH XI</v>
      </c>
      <c r="B107" s="46">
        <v>32431</v>
      </c>
      <c r="C107" s="9" t="s">
        <v>52</v>
      </c>
      <c r="D107" s="11" t="s">
        <v>130</v>
      </c>
      <c r="E107" s="11" t="s">
        <v>131</v>
      </c>
      <c r="F107" s="3" t="str">
        <f t="shared" si="8"/>
        <v>DREW</v>
      </c>
      <c r="G107" s="3">
        <v>2</v>
      </c>
      <c r="H107" s="3">
        <v>2</v>
      </c>
      <c r="I107" t="s">
        <v>250</v>
      </c>
      <c r="J107" t="s">
        <v>252</v>
      </c>
    </row>
    <row r="108" spans="1:20" x14ac:dyDescent="0.3">
      <c r="A108" t="str">
        <f t="shared" si="6"/>
        <v>4TH XI</v>
      </c>
      <c r="B108" s="46">
        <v>32438</v>
      </c>
      <c r="C108" s="9" t="s">
        <v>15</v>
      </c>
      <c r="D108" s="11" t="s">
        <v>130</v>
      </c>
      <c r="E108" s="11" t="s">
        <v>131</v>
      </c>
      <c r="F108" s="3" t="str">
        <f t="shared" si="8"/>
        <v>WON</v>
      </c>
      <c r="G108" s="3">
        <v>6</v>
      </c>
      <c r="H108" s="3">
        <v>4</v>
      </c>
      <c r="I108" t="s">
        <v>246</v>
      </c>
      <c r="J108" t="s">
        <v>246</v>
      </c>
      <c r="K108" t="s">
        <v>222</v>
      </c>
      <c r="L108" t="s">
        <v>222</v>
      </c>
      <c r="M108" t="s">
        <v>252</v>
      </c>
      <c r="N108" t="s">
        <v>253</v>
      </c>
    </row>
    <row r="109" spans="1:20" x14ac:dyDescent="0.3">
      <c r="A109" t="str">
        <f t="shared" si="6"/>
        <v>4TH XI</v>
      </c>
      <c r="B109" s="46">
        <v>32445</v>
      </c>
      <c r="C109" s="9" t="s">
        <v>35</v>
      </c>
      <c r="D109" s="11" t="s">
        <v>130</v>
      </c>
      <c r="E109" s="11" t="s">
        <v>71</v>
      </c>
      <c r="F109" s="3" t="str">
        <f t="shared" si="8"/>
        <v>LOST</v>
      </c>
      <c r="G109" s="3">
        <v>0</v>
      </c>
      <c r="H109" s="3">
        <v>2</v>
      </c>
    </row>
    <row r="110" spans="1:20" x14ac:dyDescent="0.3">
      <c r="A110" t="str">
        <f t="shared" si="6"/>
        <v>4TH XI</v>
      </c>
      <c r="B110" s="46">
        <v>32452</v>
      </c>
      <c r="C110" s="9" t="s">
        <v>6</v>
      </c>
      <c r="D110" s="11" t="s">
        <v>130</v>
      </c>
      <c r="E110" s="11" t="s">
        <v>131</v>
      </c>
      <c r="F110" s="3" t="str">
        <f t="shared" si="8"/>
        <v>DREW</v>
      </c>
      <c r="G110" s="3">
        <v>1</v>
      </c>
      <c r="H110" s="3">
        <v>1</v>
      </c>
      <c r="I110" t="s">
        <v>254</v>
      </c>
    </row>
    <row r="111" spans="1:20" x14ac:dyDescent="0.3">
      <c r="A111" t="str">
        <f t="shared" si="6"/>
        <v>4TH XI</v>
      </c>
      <c r="B111" s="46">
        <v>32459</v>
      </c>
      <c r="C111" s="9" t="s">
        <v>143</v>
      </c>
      <c r="D111" s="11" t="s">
        <v>139</v>
      </c>
      <c r="E111" s="11" t="s">
        <v>131</v>
      </c>
      <c r="F111" s="3" t="str">
        <f t="shared" si="8"/>
        <v>WON</v>
      </c>
      <c r="G111" s="3">
        <v>2</v>
      </c>
      <c r="H111" s="3">
        <v>0</v>
      </c>
      <c r="I111" t="s">
        <v>250</v>
      </c>
      <c r="J111" t="s">
        <v>250</v>
      </c>
    </row>
    <row r="112" spans="1:20" x14ac:dyDescent="0.3">
      <c r="A112" t="str">
        <f t="shared" si="6"/>
        <v>4TH XI</v>
      </c>
      <c r="B112" s="46">
        <v>32466</v>
      </c>
      <c r="C112" s="9" t="s">
        <v>50</v>
      </c>
      <c r="D112" s="11" t="s">
        <v>139</v>
      </c>
      <c r="E112" s="11" t="s">
        <v>131</v>
      </c>
      <c r="F112" s="3" t="str">
        <f t="shared" si="8"/>
        <v>WON</v>
      </c>
      <c r="G112" s="3">
        <v>5</v>
      </c>
      <c r="H112" s="3">
        <v>1</v>
      </c>
      <c r="I112" t="s">
        <v>255</v>
      </c>
      <c r="J112" t="s">
        <v>255</v>
      </c>
      <c r="K112" t="s">
        <v>248</v>
      </c>
      <c r="L112" t="s">
        <v>248</v>
      </c>
      <c r="M112" t="s">
        <v>252</v>
      </c>
    </row>
    <row r="113" spans="1:15" x14ac:dyDescent="0.3">
      <c r="A113" t="str">
        <f t="shared" si="6"/>
        <v>4TH XI</v>
      </c>
      <c r="B113" s="46">
        <v>32473</v>
      </c>
      <c r="C113" s="9" t="s">
        <v>31</v>
      </c>
      <c r="D113" s="11" t="s">
        <v>130</v>
      </c>
      <c r="E113" s="11" t="s">
        <v>71</v>
      </c>
      <c r="F113" s="3" t="str">
        <f t="shared" si="8"/>
        <v>WON</v>
      </c>
      <c r="G113" s="3">
        <v>2</v>
      </c>
      <c r="H113" s="3">
        <v>1</v>
      </c>
      <c r="I113" t="s">
        <v>246</v>
      </c>
      <c r="J113" t="s">
        <v>250</v>
      </c>
    </row>
    <row r="114" spans="1:15" x14ac:dyDescent="0.3">
      <c r="A114" t="str">
        <f t="shared" si="6"/>
        <v>4TH XI</v>
      </c>
      <c r="B114" s="46">
        <v>32480</v>
      </c>
      <c r="C114" s="9" t="s">
        <v>144</v>
      </c>
      <c r="D114" s="11" t="s">
        <v>139</v>
      </c>
      <c r="E114" s="11" t="s">
        <v>71</v>
      </c>
      <c r="F114" s="3" t="str">
        <f t="shared" si="8"/>
        <v>WON</v>
      </c>
      <c r="G114" s="3">
        <v>5</v>
      </c>
      <c r="H114" s="3">
        <v>1</v>
      </c>
      <c r="I114" t="s">
        <v>246</v>
      </c>
      <c r="J114" t="s">
        <v>246</v>
      </c>
      <c r="K114" t="s">
        <v>250</v>
      </c>
      <c r="L114" t="s">
        <v>255</v>
      </c>
      <c r="M114" t="s">
        <v>254</v>
      </c>
    </row>
    <row r="115" spans="1:15" x14ac:dyDescent="0.3">
      <c r="A115" t="str">
        <f t="shared" si="6"/>
        <v>4TH XI</v>
      </c>
      <c r="B115" s="46">
        <v>32487</v>
      </c>
      <c r="C115" s="9" t="s">
        <v>61</v>
      </c>
      <c r="D115" s="11" t="s">
        <v>130</v>
      </c>
      <c r="E115" s="11" t="s">
        <v>131</v>
      </c>
      <c r="F115" s="3" t="str">
        <f t="shared" si="8"/>
        <v>WON</v>
      </c>
      <c r="G115" s="3">
        <v>4</v>
      </c>
      <c r="H115" s="3">
        <v>2</v>
      </c>
      <c r="I115" t="s">
        <v>246</v>
      </c>
      <c r="J115" t="s">
        <v>256</v>
      </c>
      <c r="K115" t="s">
        <v>253</v>
      </c>
      <c r="L115" t="s">
        <v>252</v>
      </c>
    </row>
    <row r="116" spans="1:15" x14ac:dyDescent="0.3">
      <c r="A116" t="str">
        <f t="shared" si="6"/>
        <v>4TH XI</v>
      </c>
      <c r="B116" s="46">
        <v>32494</v>
      </c>
      <c r="C116" s="9" t="s">
        <v>34</v>
      </c>
      <c r="D116" s="11" t="s">
        <v>139</v>
      </c>
      <c r="E116" s="11" t="s">
        <v>71</v>
      </c>
      <c r="F116" s="3" t="str">
        <f t="shared" si="8"/>
        <v>LOST</v>
      </c>
      <c r="G116" s="3">
        <v>0</v>
      </c>
      <c r="H116" s="3">
        <v>4</v>
      </c>
    </row>
    <row r="117" spans="1:15" x14ac:dyDescent="0.3">
      <c r="A117" t="str">
        <f t="shared" si="6"/>
        <v>4TH XI</v>
      </c>
      <c r="B117" s="46">
        <v>32508</v>
      </c>
      <c r="C117" s="9" t="s">
        <v>60</v>
      </c>
      <c r="D117" s="11" t="s">
        <v>130</v>
      </c>
      <c r="E117" s="11" t="s">
        <v>71</v>
      </c>
      <c r="F117" s="3" t="str">
        <f t="shared" si="8"/>
        <v>WON</v>
      </c>
      <c r="G117" s="3">
        <v>3</v>
      </c>
      <c r="H117" s="3">
        <v>0</v>
      </c>
      <c r="I117" t="s">
        <v>246</v>
      </c>
      <c r="J117" t="s">
        <v>250</v>
      </c>
      <c r="K117" t="s">
        <v>211</v>
      </c>
    </row>
    <row r="118" spans="1:15" x14ac:dyDescent="0.3">
      <c r="A118" t="str">
        <f t="shared" si="6"/>
        <v>4TH XI</v>
      </c>
      <c r="B118" s="46">
        <v>32515</v>
      </c>
      <c r="C118" s="9" t="s">
        <v>55</v>
      </c>
      <c r="D118" s="11" t="s">
        <v>130</v>
      </c>
      <c r="E118" s="11" t="s">
        <v>131</v>
      </c>
      <c r="F118" s="3" t="str">
        <f t="shared" si="8"/>
        <v>DREW</v>
      </c>
      <c r="G118" s="3">
        <v>1</v>
      </c>
      <c r="H118" s="3">
        <v>1</v>
      </c>
      <c r="I118" t="s">
        <v>250</v>
      </c>
    </row>
    <row r="119" spans="1:15" x14ac:dyDescent="0.3">
      <c r="A119" t="str">
        <f t="shared" si="6"/>
        <v>4TH XI</v>
      </c>
      <c r="B119" s="46">
        <v>32522</v>
      </c>
      <c r="C119" s="9" t="s">
        <v>21</v>
      </c>
      <c r="D119" s="11" t="s">
        <v>139</v>
      </c>
      <c r="E119" s="11" t="s">
        <v>131</v>
      </c>
      <c r="F119" s="3" t="str">
        <f t="shared" si="8"/>
        <v>WON</v>
      </c>
      <c r="G119" s="3">
        <v>4</v>
      </c>
      <c r="H119" s="3">
        <v>2</v>
      </c>
      <c r="I119" t="s">
        <v>252</v>
      </c>
      <c r="J119" t="s">
        <v>252</v>
      </c>
      <c r="K119" t="s">
        <v>257</v>
      </c>
      <c r="L119" t="s">
        <v>256</v>
      </c>
    </row>
    <row r="120" spans="1:15" x14ac:dyDescent="0.3">
      <c r="A120" t="str">
        <f t="shared" si="6"/>
        <v>4TH XI</v>
      </c>
      <c r="B120" s="46">
        <v>32529</v>
      </c>
      <c r="C120" s="9" t="s">
        <v>46</v>
      </c>
      <c r="D120" s="11" t="s">
        <v>130</v>
      </c>
      <c r="E120" s="11" t="s">
        <v>131</v>
      </c>
      <c r="F120" s="3" t="str">
        <f t="shared" si="8"/>
        <v>WON</v>
      </c>
      <c r="G120" s="3">
        <v>1</v>
      </c>
      <c r="H120" s="3">
        <v>0</v>
      </c>
      <c r="I120" t="s">
        <v>253</v>
      </c>
    </row>
    <row r="121" spans="1:15" x14ac:dyDescent="0.3">
      <c r="A121" t="str">
        <f t="shared" si="6"/>
        <v>4TH XI</v>
      </c>
      <c r="B121" s="46">
        <v>32543</v>
      </c>
      <c r="C121" s="9" t="s">
        <v>22</v>
      </c>
      <c r="D121" s="11" t="s">
        <v>139</v>
      </c>
      <c r="E121" s="11" t="s">
        <v>71</v>
      </c>
      <c r="F121" s="3" t="str">
        <f t="shared" si="8"/>
        <v>DREW</v>
      </c>
      <c r="G121" s="3">
        <v>1</v>
      </c>
      <c r="H121" s="3">
        <v>1</v>
      </c>
      <c r="I121" t="s">
        <v>246</v>
      </c>
    </row>
    <row r="122" spans="1:15" x14ac:dyDescent="0.3">
      <c r="A122" t="str">
        <f t="shared" si="6"/>
        <v>4TH XI</v>
      </c>
      <c r="B122" s="46">
        <v>32550</v>
      </c>
      <c r="C122" s="9" t="s">
        <v>22</v>
      </c>
      <c r="D122" s="11" t="s">
        <v>139</v>
      </c>
      <c r="E122" s="11" t="s">
        <v>131</v>
      </c>
      <c r="F122" s="3" t="str">
        <f t="shared" si="8"/>
        <v>WON</v>
      </c>
      <c r="G122" s="3">
        <v>3</v>
      </c>
      <c r="H122" s="3">
        <v>0</v>
      </c>
      <c r="I122" t="s">
        <v>246</v>
      </c>
      <c r="J122" t="s">
        <v>246</v>
      </c>
      <c r="K122" t="s">
        <v>257</v>
      </c>
    </row>
    <row r="123" spans="1:15" x14ac:dyDescent="0.3">
      <c r="A123" t="str">
        <f t="shared" si="6"/>
        <v>4TH XI</v>
      </c>
      <c r="B123" s="46">
        <v>32557</v>
      </c>
      <c r="C123" s="9" t="s">
        <v>35</v>
      </c>
      <c r="D123" s="11" t="s">
        <v>130</v>
      </c>
      <c r="E123" s="11" t="s">
        <v>131</v>
      </c>
      <c r="F123" s="3" t="str">
        <f t="shared" si="8"/>
        <v>WON</v>
      </c>
      <c r="G123" s="3">
        <v>1</v>
      </c>
      <c r="H123" s="3">
        <v>0</v>
      </c>
      <c r="I123" t="s">
        <v>246</v>
      </c>
    </row>
    <row r="124" spans="1:15" x14ac:dyDescent="0.3">
      <c r="A124" t="str">
        <f t="shared" si="6"/>
        <v>4TH XI</v>
      </c>
      <c r="B124" s="46">
        <v>32564</v>
      </c>
      <c r="C124" s="9" t="s">
        <v>6</v>
      </c>
      <c r="D124" s="11" t="s">
        <v>130</v>
      </c>
      <c r="E124" s="11" t="s">
        <v>71</v>
      </c>
      <c r="F124" s="3" t="str">
        <f t="shared" si="8"/>
        <v>LOST</v>
      </c>
      <c r="G124" s="3">
        <v>2</v>
      </c>
      <c r="H124" s="3">
        <v>3</v>
      </c>
      <c r="I124" t="s">
        <v>246</v>
      </c>
      <c r="J124" t="s">
        <v>250</v>
      </c>
    </row>
    <row r="125" spans="1:15" x14ac:dyDescent="0.3">
      <c r="A125" t="str">
        <f t="shared" si="6"/>
        <v>4TH XI</v>
      </c>
      <c r="B125" s="46">
        <v>32571</v>
      </c>
      <c r="C125" s="9" t="s">
        <v>8</v>
      </c>
      <c r="D125" s="11" t="s">
        <v>130</v>
      </c>
      <c r="E125" s="11" t="s">
        <v>131</v>
      </c>
      <c r="F125" s="3" t="str">
        <f t="shared" si="8"/>
        <v>WON</v>
      </c>
      <c r="G125" s="3">
        <v>3</v>
      </c>
      <c r="H125" s="3">
        <v>0</v>
      </c>
      <c r="I125" t="s">
        <v>246</v>
      </c>
      <c r="J125" t="s">
        <v>254</v>
      </c>
      <c r="K125" t="s">
        <v>222</v>
      </c>
    </row>
    <row r="126" spans="1:15" x14ac:dyDescent="0.3">
      <c r="A126" t="str">
        <f t="shared" si="6"/>
        <v>4TH XI</v>
      </c>
      <c r="B126" s="46">
        <v>32578</v>
      </c>
      <c r="C126" s="9" t="s">
        <v>89</v>
      </c>
      <c r="D126" s="11" t="s">
        <v>139</v>
      </c>
      <c r="E126" s="11" t="s">
        <v>71</v>
      </c>
      <c r="F126" s="3" t="str">
        <f t="shared" si="8"/>
        <v>WON</v>
      </c>
      <c r="G126" s="3">
        <v>3</v>
      </c>
      <c r="H126" s="3">
        <v>1</v>
      </c>
      <c r="I126" t="s">
        <v>246</v>
      </c>
      <c r="J126" t="s">
        <v>250</v>
      </c>
      <c r="K126" t="s">
        <v>254</v>
      </c>
    </row>
    <row r="127" spans="1:15" x14ac:dyDescent="0.3">
      <c r="A127" t="str">
        <f t="shared" si="6"/>
        <v>4TH XI</v>
      </c>
      <c r="B127" s="46">
        <v>32585</v>
      </c>
      <c r="C127" s="9" t="s">
        <v>61</v>
      </c>
      <c r="D127" s="11" t="s">
        <v>130</v>
      </c>
      <c r="E127" s="11" t="s">
        <v>71</v>
      </c>
      <c r="F127" s="3" t="str">
        <f t="shared" si="8"/>
        <v>WON</v>
      </c>
      <c r="G127" s="3">
        <v>7</v>
      </c>
      <c r="H127" s="3">
        <v>0</v>
      </c>
      <c r="I127" t="s">
        <v>250</v>
      </c>
      <c r="J127" t="s">
        <v>250</v>
      </c>
      <c r="K127" t="s">
        <v>246</v>
      </c>
      <c r="L127" t="s">
        <v>252</v>
      </c>
      <c r="M127" t="s">
        <v>258</v>
      </c>
      <c r="N127" t="s">
        <v>259</v>
      </c>
      <c r="O127" t="s">
        <v>211</v>
      </c>
    </row>
    <row r="128" spans="1:15" x14ac:dyDescent="0.3">
      <c r="A128" t="str">
        <f t="shared" si="6"/>
        <v>4TH XI</v>
      </c>
      <c r="B128" s="46">
        <v>32599</v>
      </c>
      <c r="C128" s="9" t="s">
        <v>8</v>
      </c>
      <c r="D128" s="11" t="s">
        <v>130</v>
      </c>
      <c r="E128" s="11" t="s">
        <v>71</v>
      </c>
      <c r="F128" s="3" t="str">
        <f t="shared" si="8"/>
        <v>WON</v>
      </c>
      <c r="G128" s="3">
        <v>2</v>
      </c>
      <c r="H128" s="3">
        <v>0</v>
      </c>
      <c r="I128" t="s">
        <v>246</v>
      </c>
      <c r="J128" t="s">
        <v>252</v>
      </c>
    </row>
    <row r="129" spans="1:20" x14ac:dyDescent="0.3">
      <c r="A129" t="str">
        <f t="shared" si="6"/>
        <v>4TH XI</v>
      </c>
      <c r="B129" s="46">
        <v>32610</v>
      </c>
      <c r="C129" s="9" t="s">
        <v>34</v>
      </c>
      <c r="D129" s="11" t="s">
        <v>130</v>
      </c>
      <c r="E129" s="11" t="s">
        <v>131</v>
      </c>
      <c r="F129" s="3" t="str">
        <f t="shared" si="8"/>
        <v>WON</v>
      </c>
      <c r="G129" s="3">
        <v>5</v>
      </c>
      <c r="H129" s="3">
        <v>0</v>
      </c>
      <c r="I129" t="s">
        <v>215</v>
      </c>
      <c r="J129" t="s">
        <v>215</v>
      </c>
      <c r="K129" t="s">
        <v>250</v>
      </c>
      <c r="L129" t="s">
        <v>252</v>
      </c>
      <c r="M129" t="s">
        <v>258</v>
      </c>
    </row>
    <row r="130" spans="1:20" x14ac:dyDescent="0.3">
      <c r="A130" t="str">
        <f t="shared" si="6"/>
        <v>4TH XI</v>
      </c>
      <c r="B130" s="46">
        <v>32613</v>
      </c>
      <c r="C130" s="9" t="s">
        <v>55</v>
      </c>
      <c r="D130" s="11" t="s">
        <v>130</v>
      </c>
      <c r="E130" s="11" t="s">
        <v>71</v>
      </c>
      <c r="F130" s="3" t="str">
        <f t="shared" si="8"/>
        <v>DREW</v>
      </c>
      <c r="G130" s="3">
        <v>1</v>
      </c>
      <c r="H130" s="3">
        <v>1</v>
      </c>
      <c r="I130" t="s">
        <v>254</v>
      </c>
    </row>
    <row r="131" spans="1:20" x14ac:dyDescent="0.3">
      <c r="A131" t="str">
        <f t="shared" si="6"/>
        <v>4TH XI</v>
      </c>
      <c r="B131" s="46">
        <v>32624</v>
      </c>
      <c r="C131" s="9" t="s">
        <v>52</v>
      </c>
      <c r="D131" s="11" t="s">
        <v>130</v>
      </c>
      <c r="E131" s="11" t="s">
        <v>71</v>
      </c>
      <c r="F131" s="3" t="str">
        <f t="shared" si="8"/>
        <v>WON</v>
      </c>
      <c r="G131" s="3">
        <v>7</v>
      </c>
      <c r="H131" s="3">
        <v>1</v>
      </c>
      <c r="I131" t="s">
        <v>246</v>
      </c>
      <c r="J131" t="s">
        <v>250</v>
      </c>
      <c r="K131" t="s">
        <v>250</v>
      </c>
      <c r="L131" t="s">
        <v>253</v>
      </c>
      <c r="M131" t="s">
        <v>255</v>
      </c>
      <c r="N131" t="s">
        <v>215</v>
      </c>
      <c r="O131" t="s">
        <v>254</v>
      </c>
    </row>
    <row r="132" spans="1:20" x14ac:dyDescent="0.3">
      <c r="A132" t="str">
        <f t="shared" si="6"/>
        <v>4TH XI</v>
      </c>
      <c r="B132" s="46">
        <v>32627</v>
      </c>
      <c r="C132" s="9" t="s">
        <v>46</v>
      </c>
      <c r="D132" s="11" t="s">
        <v>130</v>
      </c>
      <c r="E132" s="11" t="s">
        <v>71</v>
      </c>
      <c r="F132" s="3" t="str">
        <f t="shared" si="8"/>
        <v>WON</v>
      </c>
      <c r="G132" s="3">
        <v>1</v>
      </c>
      <c r="H132" s="3">
        <v>0</v>
      </c>
      <c r="I132" t="s">
        <v>243</v>
      </c>
    </row>
    <row r="133" spans="1:20" x14ac:dyDescent="0.3">
      <c r="A133" t="str">
        <f t="shared" si="6"/>
        <v>4TH XI</v>
      </c>
      <c r="B133" s="46">
        <v>32631</v>
      </c>
      <c r="C133" s="9" t="s">
        <v>31</v>
      </c>
      <c r="D133" s="11" t="s">
        <v>130</v>
      </c>
      <c r="E133" s="11" t="s">
        <v>131</v>
      </c>
      <c r="F133" s="3" t="str">
        <f t="shared" si="8"/>
        <v>WON</v>
      </c>
      <c r="G133" s="3">
        <v>2</v>
      </c>
      <c r="H133" s="3">
        <v>0</v>
      </c>
      <c r="I133" t="s">
        <v>250</v>
      </c>
      <c r="J133" t="s">
        <v>203</v>
      </c>
    </row>
    <row r="134" spans="1:20" x14ac:dyDescent="0.3">
      <c r="A134" t="str">
        <f t="shared" si="6"/>
        <v>4TH XI</v>
      </c>
      <c r="B134" s="46">
        <v>32634</v>
      </c>
      <c r="C134" s="9" t="s">
        <v>15</v>
      </c>
      <c r="D134" s="11" t="s">
        <v>130</v>
      </c>
      <c r="E134" s="11" t="s">
        <v>71</v>
      </c>
      <c r="F134" s="3" t="str">
        <f t="shared" si="8"/>
        <v>WON</v>
      </c>
      <c r="G134" s="3">
        <v>6</v>
      </c>
      <c r="H134" s="3">
        <v>0</v>
      </c>
      <c r="I134" t="s">
        <v>218</v>
      </c>
      <c r="J134" t="s">
        <v>218</v>
      </c>
      <c r="K134" t="s">
        <v>218</v>
      </c>
      <c r="L134" t="s">
        <v>218</v>
      </c>
      <c r="M134" t="s">
        <v>250</v>
      </c>
      <c r="N134" t="s">
        <v>260</v>
      </c>
    </row>
    <row r="135" spans="1:20" x14ac:dyDescent="0.3">
      <c r="B135" s="59" t="s">
        <v>75</v>
      </c>
      <c r="C135" s="60" t="s">
        <v>64</v>
      </c>
      <c r="D135" s="60"/>
      <c r="E135" s="60"/>
      <c r="F135" s="60"/>
      <c r="G135" s="60"/>
      <c r="H135" s="61"/>
      <c r="J135" s="4"/>
    </row>
    <row r="136" spans="1:20" x14ac:dyDescent="0.3">
      <c r="B136" s="47" t="s">
        <v>65</v>
      </c>
      <c r="C136" s="6" t="s">
        <v>66</v>
      </c>
      <c r="D136" s="6" t="s">
        <v>67</v>
      </c>
      <c r="E136" s="7" t="s">
        <v>68</v>
      </c>
      <c r="F136" s="7" t="s">
        <v>69</v>
      </c>
      <c r="G136" s="8" t="s">
        <v>70</v>
      </c>
      <c r="H136" s="8" t="s">
        <v>71</v>
      </c>
      <c r="I136" s="69" t="s">
        <v>453</v>
      </c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</row>
    <row r="137" spans="1:20" x14ac:dyDescent="0.3">
      <c r="A137" t="str">
        <f t="shared" ref="A137:A164" si="9">$B$135</f>
        <v>5TH XI</v>
      </c>
      <c r="B137" s="46">
        <v>32375</v>
      </c>
      <c r="C137" s="9" t="s">
        <v>54</v>
      </c>
      <c r="D137" s="11" t="s">
        <v>129</v>
      </c>
      <c r="E137" s="11" t="s">
        <v>71</v>
      </c>
      <c r="F137" s="3" t="str">
        <f t="shared" ref="F137:F164" si="10">IF(G137&gt;H137,"WON",IF(H137&gt;G137,"LOST","DREW"))</f>
        <v>LOST</v>
      </c>
      <c r="G137" s="3">
        <v>1</v>
      </c>
      <c r="H137" s="3">
        <v>5</v>
      </c>
      <c r="I137" t="s">
        <v>261</v>
      </c>
    </row>
    <row r="138" spans="1:20" x14ac:dyDescent="0.3">
      <c r="A138" t="str">
        <f t="shared" si="9"/>
        <v>5TH XI</v>
      </c>
      <c r="B138" s="46">
        <v>32396</v>
      </c>
      <c r="C138" s="9" t="s">
        <v>44</v>
      </c>
      <c r="D138" s="11" t="s">
        <v>129</v>
      </c>
      <c r="E138" s="11" t="s">
        <v>71</v>
      </c>
      <c r="F138" s="3" t="str">
        <f t="shared" si="10"/>
        <v>LOST</v>
      </c>
      <c r="G138" s="3">
        <v>0</v>
      </c>
      <c r="H138" s="3">
        <v>8</v>
      </c>
    </row>
    <row r="139" spans="1:20" x14ac:dyDescent="0.3">
      <c r="A139" t="str">
        <f t="shared" si="9"/>
        <v>5TH XI</v>
      </c>
      <c r="B139" s="46">
        <v>32403</v>
      </c>
      <c r="C139" s="9" t="s">
        <v>39</v>
      </c>
      <c r="D139" s="11" t="s">
        <v>130</v>
      </c>
      <c r="E139" s="11" t="s">
        <v>71</v>
      </c>
      <c r="F139" s="3" t="str">
        <f t="shared" si="10"/>
        <v>LOST</v>
      </c>
      <c r="G139" s="3">
        <v>3</v>
      </c>
      <c r="H139" s="3">
        <v>5</v>
      </c>
      <c r="I139" t="s">
        <v>262</v>
      </c>
      <c r="J139" t="s">
        <v>262</v>
      </c>
      <c r="K139" t="s">
        <v>249</v>
      </c>
    </row>
    <row r="140" spans="1:20" x14ac:dyDescent="0.3">
      <c r="A140" t="str">
        <f t="shared" si="9"/>
        <v>5TH XI</v>
      </c>
      <c r="B140" s="46">
        <v>32410</v>
      </c>
      <c r="C140" s="9" t="s">
        <v>6</v>
      </c>
      <c r="D140" s="11" t="s">
        <v>130</v>
      </c>
      <c r="E140" s="11" t="s">
        <v>131</v>
      </c>
      <c r="F140" s="3" t="str">
        <f t="shared" si="10"/>
        <v>LOST</v>
      </c>
      <c r="G140" s="3">
        <v>3</v>
      </c>
      <c r="H140" s="3">
        <v>6</v>
      </c>
      <c r="I140" t="s">
        <v>263</v>
      </c>
      <c r="J140" t="s">
        <v>264</v>
      </c>
      <c r="K140" t="s">
        <v>265</v>
      </c>
    </row>
    <row r="141" spans="1:20" x14ac:dyDescent="0.3">
      <c r="A141" t="str">
        <f t="shared" si="9"/>
        <v>5TH XI</v>
      </c>
      <c r="B141" s="46">
        <v>32417</v>
      </c>
      <c r="C141" s="9" t="s">
        <v>31</v>
      </c>
      <c r="D141" s="11" t="s">
        <v>130</v>
      </c>
      <c r="E141" s="11" t="s">
        <v>71</v>
      </c>
      <c r="F141" s="3" t="str">
        <f t="shared" si="10"/>
        <v>WON</v>
      </c>
      <c r="G141" s="3">
        <v>4</v>
      </c>
      <c r="H141" s="3">
        <v>2</v>
      </c>
      <c r="I141" t="s">
        <v>264</v>
      </c>
      <c r="J141" t="s">
        <v>264</v>
      </c>
      <c r="K141" t="s">
        <v>264</v>
      </c>
      <c r="L141" t="s">
        <v>266</v>
      </c>
    </row>
    <row r="142" spans="1:20" x14ac:dyDescent="0.3">
      <c r="A142" t="str">
        <f t="shared" si="9"/>
        <v>5TH XI</v>
      </c>
      <c r="B142" s="46">
        <v>32424</v>
      </c>
      <c r="C142" s="9" t="s">
        <v>61</v>
      </c>
      <c r="D142" s="11" t="s">
        <v>130</v>
      </c>
      <c r="E142" s="11" t="s">
        <v>71</v>
      </c>
      <c r="F142" s="3" t="str">
        <f t="shared" si="10"/>
        <v>LOST</v>
      </c>
      <c r="G142" s="3">
        <v>1</v>
      </c>
      <c r="H142" s="3">
        <v>2</v>
      </c>
      <c r="I142" t="s">
        <v>211</v>
      </c>
    </row>
    <row r="143" spans="1:20" x14ac:dyDescent="0.3">
      <c r="A143" t="str">
        <f t="shared" si="9"/>
        <v>5TH XI</v>
      </c>
      <c r="B143" s="46">
        <v>32431</v>
      </c>
      <c r="C143" s="9" t="s">
        <v>31</v>
      </c>
      <c r="D143" s="11" t="s">
        <v>130</v>
      </c>
      <c r="E143" s="11" t="s">
        <v>131</v>
      </c>
      <c r="F143" s="3" t="str">
        <f t="shared" si="10"/>
        <v>LOST</v>
      </c>
      <c r="G143" s="3">
        <v>0</v>
      </c>
      <c r="H143" s="3">
        <v>1</v>
      </c>
    </row>
    <row r="144" spans="1:20" x14ac:dyDescent="0.3">
      <c r="A144" t="str">
        <f t="shared" si="9"/>
        <v>5TH XI</v>
      </c>
      <c r="B144" s="46">
        <v>32438</v>
      </c>
      <c r="C144" s="9" t="s">
        <v>27</v>
      </c>
      <c r="D144" s="11" t="s">
        <v>130</v>
      </c>
      <c r="E144" s="11" t="s">
        <v>71</v>
      </c>
      <c r="F144" s="3" t="str">
        <f t="shared" si="10"/>
        <v>WON</v>
      </c>
      <c r="G144" s="3">
        <v>7</v>
      </c>
      <c r="H144" s="3">
        <v>1</v>
      </c>
      <c r="I144" t="s">
        <v>263</v>
      </c>
      <c r="J144" t="s">
        <v>263</v>
      </c>
      <c r="K144" t="s">
        <v>263</v>
      </c>
      <c r="L144" t="s">
        <v>267</v>
      </c>
      <c r="M144" t="s">
        <v>268</v>
      </c>
      <c r="N144" t="s">
        <v>269</v>
      </c>
      <c r="O144" t="s">
        <v>270</v>
      </c>
    </row>
    <row r="145" spans="1:15" x14ac:dyDescent="0.3">
      <c r="A145" t="str">
        <f t="shared" si="9"/>
        <v>5TH XI</v>
      </c>
      <c r="B145" s="46">
        <v>32445</v>
      </c>
      <c r="C145" s="9" t="s">
        <v>49</v>
      </c>
      <c r="D145" s="11" t="s">
        <v>139</v>
      </c>
      <c r="E145" s="11" t="s">
        <v>71</v>
      </c>
      <c r="F145" s="3" t="str">
        <f t="shared" si="10"/>
        <v>WON</v>
      </c>
      <c r="G145" s="3">
        <v>7</v>
      </c>
      <c r="H145" s="3">
        <v>1</v>
      </c>
      <c r="I145" t="s">
        <v>267</v>
      </c>
      <c r="J145" t="s">
        <v>267</v>
      </c>
      <c r="K145" t="s">
        <v>271</v>
      </c>
      <c r="L145" t="s">
        <v>242</v>
      </c>
      <c r="M145" t="s">
        <v>272</v>
      </c>
      <c r="N145" t="s">
        <v>273</v>
      </c>
      <c r="O145" t="s">
        <v>211</v>
      </c>
    </row>
    <row r="146" spans="1:15" x14ac:dyDescent="0.3">
      <c r="A146" t="str">
        <f t="shared" si="9"/>
        <v>5TH XI</v>
      </c>
      <c r="B146" s="46">
        <v>32452</v>
      </c>
      <c r="C146" s="9" t="s">
        <v>52</v>
      </c>
      <c r="D146" s="11" t="s">
        <v>130</v>
      </c>
      <c r="E146" s="11" t="s">
        <v>71</v>
      </c>
      <c r="F146" s="3" t="str">
        <f t="shared" si="10"/>
        <v>LOST</v>
      </c>
      <c r="G146" s="3">
        <v>2</v>
      </c>
      <c r="H146" s="3">
        <v>3</v>
      </c>
      <c r="I146" t="s">
        <v>263</v>
      </c>
      <c r="J146" t="s">
        <v>249</v>
      </c>
    </row>
    <row r="147" spans="1:15" x14ac:dyDescent="0.3">
      <c r="A147" t="str">
        <f t="shared" si="9"/>
        <v>5TH XI</v>
      </c>
      <c r="B147" s="46">
        <v>32459</v>
      </c>
      <c r="C147" s="9" t="s">
        <v>57</v>
      </c>
      <c r="D147" s="11" t="s">
        <v>139</v>
      </c>
      <c r="E147" s="11" t="s">
        <v>71</v>
      </c>
      <c r="F147" s="3" t="str">
        <f t="shared" si="10"/>
        <v>WON</v>
      </c>
      <c r="G147" s="3">
        <v>6</v>
      </c>
      <c r="H147" s="3">
        <v>1</v>
      </c>
      <c r="I147" t="s">
        <v>265</v>
      </c>
      <c r="J147" t="s">
        <v>265</v>
      </c>
      <c r="K147" t="s">
        <v>274</v>
      </c>
      <c r="L147" t="s">
        <v>249</v>
      </c>
      <c r="M147" t="s">
        <v>242</v>
      </c>
      <c r="N147" t="s">
        <v>263</v>
      </c>
    </row>
    <row r="148" spans="1:15" x14ac:dyDescent="0.3">
      <c r="A148" t="str">
        <f t="shared" si="9"/>
        <v>5TH XI</v>
      </c>
      <c r="B148" s="46">
        <v>32466</v>
      </c>
      <c r="C148" s="9" t="s">
        <v>46</v>
      </c>
      <c r="D148" s="11" t="s">
        <v>130</v>
      </c>
      <c r="E148" s="11" t="s">
        <v>71</v>
      </c>
      <c r="F148" s="3" t="str">
        <f t="shared" si="10"/>
        <v>LOST</v>
      </c>
      <c r="G148" s="3">
        <v>3</v>
      </c>
      <c r="H148" s="3">
        <v>5</v>
      </c>
      <c r="I148" t="s">
        <v>267</v>
      </c>
      <c r="J148" t="s">
        <v>267</v>
      </c>
      <c r="K148" t="s">
        <v>242</v>
      </c>
    </row>
    <row r="149" spans="1:15" x14ac:dyDescent="0.3">
      <c r="A149" t="str">
        <f t="shared" si="9"/>
        <v>5TH XI</v>
      </c>
      <c r="B149" s="46">
        <v>32473</v>
      </c>
      <c r="C149" s="9" t="s">
        <v>108</v>
      </c>
      <c r="D149" s="11" t="s">
        <v>139</v>
      </c>
      <c r="E149" s="11" t="s">
        <v>131</v>
      </c>
      <c r="F149" s="3" t="str">
        <f t="shared" si="10"/>
        <v>WON</v>
      </c>
      <c r="G149" s="3">
        <v>5</v>
      </c>
      <c r="H149" s="3">
        <v>1</v>
      </c>
      <c r="I149" t="s">
        <v>242</v>
      </c>
      <c r="J149" t="s">
        <v>242</v>
      </c>
      <c r="K149" t="s">
        <v>267</v>
      </c>
      <c r="L149" t="s">
        <v>249</v>
      </c>
      <c r="M149" t="s">
        <v>218</v>
      </c>
    </row>
    <row r="150" spans="1:15" x14ac:dyDescent="0.3">
      <c r="A150" t="str">
        <f t="shared" si="9"/>
        <v>5TH XI</v>
      </c>
      <c r="B150" s="46">
        <v>32480</v>
      </c>
      <c r="C150" s="9" t="s">
        <v>88</v>
      </c>
      <c r="D150" s="11" t="s">
        <v>139</v>
      </c>
      <c r="E150" s="11" t="s">
        <v>71</v>
      </c>
      <c r="F150" s="3" t="str">
        <f t="shared" si="10"/>
        <v>LOST</v>
      </c>
      <c r="G150" s="3">
        <v>2</v>
      </c>
      <c r="H150" s="3">
        <v>3</v>
      </c>
      <c r="I150" t="s">
        <v>272</v>
      </c>
      <c r="J150" t="s">
        <v>437</v>
      </c>
    </row>
    <row r="151" spans="1:15" x14ac:dyDescent="0.3">
      <c r="A151" t="str">
        <f t="shared" si="9"/>
        <v>5TH XI</v>
      </c>
      <c r="B151" s="46">
        <v>32487</v>
      </c>
      <c r="C151" s="9" t="s">
        <v>28</v>
      </c>
      <c r="D151" s="11" t="s">
        <v>130</v>
      </c>
      <c r="E151" s="11" t="s">
        <v>131</v>
      </c>
      <c r="F151" s="3" t="str">
        <f t="shared" si="10"/>
        <v>LOST</v>
      </c>
      <c r="G151" s="3">
        <v>0</v>
      </c>
      <c r="H151" s="3">
        <v>1</v>
      </c>
    </row>
    <row r="152" spans="1:15" x14ac:dyDescent="0.3">
      <c r="A152" t="str">
        <f t="shared" si="9"/>
        <v>5TH XI</v>
      </c>
      <c r="B152" s="46">
        <v>32494</v>
      </c>
      <c r="C152" s="9" t="s">
        <v>39</v>
      </c>
      <c r="D152" s="11" t="s">
        <v>130</v>
      </c>
      <c r="E152" s="11" t="s">
        <v>131</v>
      </c>
      <c r="F152" s="3" t="str">
        <f t="shared" si="10"/>
        <v>LOST</v>
      </c>
      <c r="G152" s="3">
        <v>0</v>
      </c>
      <c r="H152" s="3">
        <v>1</v>
      </c>
    </row>
    <row r="153" spans="1:15" x14ac:dyDescent="0.3">
      <c r="A153" t="str">
        <f t="shared" si="9"/>
        <v>5TH XI</v>
      </c>
      <c r="B153" s="46">
        <v>32515</v>
      </c>
      <c r="C153" s="9" t="s">
        <v>28</v>
      </c>
      <c r="D153" s="11" t="s">
        <v>139</v>
      </c>
      <c r="E153" s="11" t="s">
        <v>131</v>
      </c>
      <c r="F153" s="3" t="str">
        <f t="shared" si="10"/>
        <v>LOST</v>
      </c>
      <c r="G153" s="3">
        <v>2</v>
      </c>
      <c r="H153" s="3">
        <v>4</v>
      </c>
      <c r="I153" t="s">
        <v>264</v>
      </c>
      <c r="J153" t="s">
        <v>264</v>
      </c>
    </row>
    <row r="154" spans="1:15" x14ac:dyDescent="0.3">
      <c r="A154" t="str">
        <f t="shared" si="9"/>
        <v>5TH XI</v>
      </c>
      <c r="B154" s="46">
        <v>32522</v>
      </c>
      <c r="C154" s="9" t="s">
        <v>8</v>
      </c>
      <c r="D154" s="11" t="s">
        <v>130</v>
      </c>
      <c r="E154" s="11" t="s">
        <v>71</v>
      </c>
      <c r="F154" s="3" t="str">
        <f t="shared" si="10"/>
        <v>LOST</v>
      </c>
      <c r="G154" s="3">
        <v>1</v>
      </c>
      <c r="H154" s="3">
        <v>2</v>
      </c>
      <c r="I154" t="s">
        <v>276</v>
      </c>
    </row>
    <row r="155" spans="1:15" x14ac:dyDescent="0.3">
      <c r="A155" t="str">
        <f t="shared" si="9"/>
        <v>5TH XI</v>
      </c>
      <c r="B155" s="46">
        <v>32529</v>
      </c>
      <c r="C155" s="9" t="s">
        <v>28</v>
      </c>
      <c r="D155" s="11" t="s">
        <v>130</v>
      </c>
      <c r="E155" s="11" t="s">
        <v>71</v>
      </c>
      <c r="F155" s="3" t="str">
        <f t="shared" si="10"/>
        <v>LOST</v>
      </c>
      <c r="G155" s="3">
        <v>1</v>
      </c>
      <c r="H155" s="3">
        <v>2</v>
      </c>
      <c r="I155" t="s">
        <v>277</v>
      </c>
    </row>
    <row r="156" spans="1:15" x14ac:dyDescent="0.3">
      <c r="A156" t="str">
        <f t="shared" si="9"/>
        <v>5TH XI</v>
      </c>
      <c r="B156" s="46">
        <v>32543</v>
      </c>
      <c r="C156" s="9" t="s">
        <v>61</v>
      </c>
      <c r="D156" s="11" t="s">
        <v>130</v>
      </c>
      <c r="E156" s="11" t="s">
        <v>131</v>
      </c>
      <c r="F156" s="3" t="str">
        <f t="shared" si="10"/>
        <v>LOST</v>
      </c>
      <c r="G156" s="3">
        <v>0</v>
      </c>
      <c r="H156" s="3">
        <v>1</v>
      </c>
    </row>
    <row r="157" spans="1:15" x14ac:dyDescent="0.3">
      <c r="A157" t="str">
        <f t="shared" si="9"/>
        <v>5TH XI</v>
      </c>
      <c r="B157" s="46">
        <v>32557</v>
      </c>
      <c r="C157" s="9" t="s">
        <v>27</v>
      </c>
      <c r="D157" s="11" t="s">
        <v>130</v>
      </c>
      <c r="E157" s="11" t="s">
        <v>131</v>
      </c>
      <c r="F157" s="3" t="str">
        <f t="shared" si="10"/>
        <v>LOST</v>
      </c>
      <c r="G157" s="3">
        <v>1</v>
      </c>
      <c r="H157" s="3">
        <v>3</v>
      </c>
      <c r="I157" t="s">
        <v>278</v>
      </c>
    </row>
    <row r="158" spans="1:15" x14ac:dyDescent="0.3">
      <c r="A158" t="str">
        <f t="shared" si="9"/>
        <v>5TH XI</v>
      </c>
      <c r="B158" s="46">
        <v>32578</v>
      </c>
      <c r="C158" s="9" t="s">
        <v>34</v>
      </c>
      <c r="D158" s="11" t="s">
        <v>130</v>
      </c>
      <c r="E158" s="11" t="s">
        <v>131</v>
      </c>
      <c r="F158" s="3" t="str">
        <f t="shared" si="10"/>
        <v>LOST</v>
      </c>
      <c r="G158" s="3">
        <v>0</v>
      </c>
      <c r="H158" s="3">
        <v>1</v>
      </c>
    </row>
    <row r="159" spans="1:15" x14ac:dyDescent="0.3">
      <c r="A159" t="str">
        <f t="shared" si="9"/>
        <v>5TH XI</v>
      </c>
      <c r="B159" s="46">
        <v>32585</v>
      </c>
      <c r="C159" s="9" t="s">
        <v>8</v>
      </c>
      <c r="D159" s="11" t="s">
        <v>130</v>
      </c>
      <c r="E159" s="11" t="s">
        <v>131</v>
      </c>
      <c r="F159" s="3" t="str">
        <f t="shared" si="10"/>
        <v>LOST</v>
      </c>
      <c r="G159" s="3">
        <v>1</v>
      </c>
      <c r="H159" s="3">
        <v>2</v>
      </c>
      <c r="I159" t="s">
        <v>279</v>
      </c>
    </row>
    <row r="160" spans="1:15" x14ac:dyDescent="0.3">
      <c r="A160" t="str">
        <f t="shared" si="9"/>
        <v>5TH XI</v>
      </c>
      <c r="B160" s="46">
        <v>32599</v>
      </c>
      <c r="C160" s="9" t="s">
        <v>60</v>
      </c>
      <c r="D160" s="11" t="s">
        <v>130</v>
      </c>
      <c r="E160" s="11" t="s">
        <v>131</v>
      </c>
      <c r="F160" s="3" t="str">
        <f t="shared" si="10"/>
        <v>LOST</v>
      </c>
      <c r="G160" s="3">
        <v>4</v>
      </c>
      <c r="H160" s="3">
        <v>6</v>
      </c>
      <c r="I160" t="s">
        <v>278</v>
      </c>
      <c r="J160" t="s">
        <v>278</v>
      </c>
      <c r="K160" t="s">
        <v>280</v>
      </c>
      <c r="L160" t="s">
        <v>281</v>
      </c>
    </row>
    <row r="161" spans="1:20" x14ac:dyDescent="0.3">
      <c r="A161" t="str">
        <f t="shared" si="9"/>
        <v>5TH XI</v>
      </c>
      <c r="B161" s="46">
        <v>32606</v>
      </c>
      <c r="C161" s="9" t="s">
        <v>60</v>
      </c>
      <c r="D161" s="11" t="s">
        <v>130</v>
      </c>
      <c r="E161" s="11" t="s">
        <v>71</v>
      </c>
      <c r="F161" s="3" t="str">
        <f t="shared" si="10"/>
        <v>DREW</v>
      </c>
      <c r="G161" s="3">
        <v>1</v>
      </c>
      <c r="H161" s="3">
        <v>1</v>
      </c>
      <c r="I161" t="s">
        <v>273</v>
      </c>
    </row>
    <row r="162" spans="1:20" x14ac:dyDescent="0.3">
      <c r="A162" t="str">
        <f t="shared" si="9"/>
        <v>5TH XI</v>
      </c>
      <c r="B162" s="46">
        <v>32613</v>
      </c>
      <c r="C162" s="9" t="s">
        <v>52</v>
      </c>
      <c r="D162" s="11" t="s">
        <v>130</v>
      </c>
      <c r="E162" s="11" t="s">
        <v>131</v>
      </c>
      <c r="F162" s="3" t="str">
        <f t="shared" si="10"/>
        <v>WON</v>
      </c>
      <c r="G162" s="3">
        <v>5</v>
      </c>
      <c r="H162" s="3">
        <v>2</v>
      </c>
      <c r="I162" t="s">
        <v>265</v>
      </c>
      <c r="J162" t="s">
        <v>265</v>
      </c>
      <c r="K162" t="s">
        <v>242</v>
      </c>
      <c r="L162" t="s">
        <v>242</v>
      </c>
      <c r="M162" t="s">
        <v>273</v>
      </c>
    </row>
    <row r="163" spans="1:20" x14ac:dyDescent="0.3">
      <c r="A163" t="str">
        <f t="shared" si="9"/>
        <v>5TH XI</v>
      </c>
      <c r="B163" s="46">
        <v>32620</v>
      </c>
      <c r="C163" s="9" t="s">
        <v>6</v>
      </c>
      <c r="D163" s="11" t="s">
        <v>130</v>
      </c>
      <c r="E163" s="11" t="s">
        <v>71</v>
      </c>
      <c r="F163" s="3" t="str">
        <f t="shared" si="10"/>
        <v>WON</v>
      </c>
      <c r="G163" s="3">
        <v>2</v>
      </c>
      <c r="H163" s="3">
        <v>0</v>
      </c>
      <c r="I163" t="s">
        <v>282</v>
      </c>
      <c r="J163" t="s">
        <v>283</v>
      </c>
    </row>
    <row r="164" spans="1:20" x14ac:dyDescent="0.3">
      <c r="A164" t="str">
        <f t="shared" si="9"/>
        <v>5TH XI</v>
      </c>
      <c r="B164" s="46">
        <v>32627</v>
      </c>
      <c r="C164" s="9" t="s">
        <v>46</v>
      </c>
      <c r="D164" s="11" t="s">
        <v>130</v>
      </c>
      <c r="E164" s="11" t="s">
        <v>131</v>
      </c>
      <c r="F164" s="3" t="str">
        <f t="shared" si="10"/>
        <v>DREW</v>
      </c>
      <c r="G164" s="3">
        <v>4</v>
      </c>
      <c r="H164" s="3">
        <v>4</v>
      </c>
      <c r="I164" t="s">
        <v>237</v>
      </c>
      <c r="J164" t="s">
        <v>284</v>
      </c>
      <c r="K164" t="s">
        <v>264</v>
      </c>
      <c r="L164" t="s">
        <v>285</v>
      </c>
    </row>
    <row r="165" spans="1:20" x14ac:dyDescent="0.3">
      <c r="B165" s="59" t="s">
        <v>76</v>
      </c>
      <c r="C165" s="60" t="s">
        <v>64</v>
      </c>
      <c r="D165" s="60"/>
      <c r="E165" s="60"/>
      <c r="F165" s="60"/>
      <c r="G165" s="60"/>
      <c r="H165" s="61"/>
      <c r="J165" s="4"/>
    </row>
    <row r="166" spans="1:20" x14ac:dyDescent="0.3">
      <c r="B166" s="47" t="s">
        <v>65</v>
      </c>
      <c r="C166" s="6" t="s">
        <v>66</v>
      </c>
      <c r="D166" s="6" t="s">
        <v>67</v>
      </c>
      <c r="E166" s="7" t="s">
        <v>68</v>
      </c>
      <c r="F166" s="7" t="s">
        <v>69</v>
      </c>
      <c r="G166" s="8" t="s">
        <v>70</v>
      </c>
      <c r="H166" s="8" t="s">
        <v>71</v>
      </c>
      <c r="I166" s="69" t="s">
        <v>453</v>
      </c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</row>
    <row r="167" spans="1:20" x14ac:dyDescent="0.3">
      <c r="A167" t="str">
        <f t="shared" ref="A167:A188" si="11">$B$165</f>
        <v>6TH XI</v>
      </c>
      <c r="B167" s="46">
        <v>32410</v>
      </c>
      <c r="C167" s="9" t="s">
        <v>6</v>
      </c>
      <c r="D167" s="11" t="s">
        <v>130</v>
      </c>
      <c r="E167" s="11" t="s">
        <v>71</v>
      </c>
      <c r="F167" s="3" t="str">
        <f t="shared" ref="F167:F188" si="12">IF(G167&gt;H167,"WON",IF(H167&gt;G167,"LOST","DREW"))</f>
        <v>WON</v>
      </c>
      <c r="G167" s="3">
        <v>3</v>
      </c>
      <c r="H167" s="3">
        <v>0</v>
      </c>
      <c r="I167" t="s">
        <v>286</v>
      </c>
      <c r="J167" t="s">
        <v>287</v>
      </c>
      <c r="K167" t="s">
        <v>288</v>
      </c>
    </row>
    <row r="168" spans="1:20" x14ac:dyDescent="0.3">
      <c r="A168" t="str">
        <f t="shared" si="11"/>
        <v>6TH XI</v>
      </c>
      <c r="B168" s="46">
        <v>32417</v>
      </c>
      <c r="C168" s="9" t="s">
        <v>36</v>
      </c>
      <c r="D168" s="11" t="s">
        <v>130</v>
      </c>
      <c r="E168" s="11" t="s">
        <v>131</v>
      </c>
      <c r="F168" s="3" t="str">
        <f t="shared" si="12"/>
        <v>LOST</v>
      </c>
      <c r="G168" s="3">
        <v>0</v>
      </c>
      <c r="H168" s="3">
        <v>2</v>
      </c>
    </row>
    <row r="169" spans="1:20" x14ac:dyDescent="0.3">
      <c r="A169" t="str">
        <f t="shared" si="11"/>
        <v>6TH XI</v>
      </c>
      <c r="B169" s="46">
        <v>32424</v>
      </c>
      <c r="C169" s="9" t="s">
        <v>61</v>
      </c>
      <c r="D169" s="11" t="s">
        <v>130</v>
      </c>
      <c r="E169" s="11" t="s">
        <v>131</v>
      </c>
      <c r="F169" s="3" t="str">
        <f t="shared" si="12"/>
        <v>LOST</v>
      </c>
      <c r="G169" s="3">
        <v>0</v>
      </c>
      <c r="H169" s="3">
        <v>5</v>
      </c>
    </row>
    <row r="170" spans="1:20" x14ac:dyDescent="0.3">
      <c r="A170" t="str">
        <f t="shared" si="11"/>
        <v>6TH XI</v>
      </c>
      <c r="B170" s="46">
        <v>32431</v>
      </c>
      <c r="C170" s="9" t="s">
        <v>61</v>
      </c>
      <c r="D170" s="11" t="s">
        <v>130</v>
      </c>
      <c r="E170" s="11" t="s">
        <v>71</v>
      </c>
      <c r="F170" s="3" t="str">
        <f t="shared" si="12"/>
        <v>DREW</v>
      </c>
      <c r="G170" s="3">
        <v>3</v>
      </c>
      <c r="H170" s="3">
        <v>3</v>
      </c>
      <c r="I170" t="s">
        <v>289</v>
      </c>
      <c r="J170" t="s">
        <v>289</v>
      </c>
      <c r="K170" t="s">
        <v>271</v>
      </c>
    </row>
    <row r="171" spans="1:20" x14ac:dyDescent="0.3">
      <c r="A171" t="str">
        <f t="shared" si="11"/>
        <v>6TH XI</v>
      </c>
      <c r="B171" s="46">
        <v>32438</v>
      </c>
      <c r="C171" s="9" t="s">
        <v>35</v>
      </c>
      <c r="D171" s="11" t="s">
        <v>130</v>
      </c>
      <c r="E171" s="11" t="s">
        <v>131</v>
      </c>
      <c r="F171" s="3" t="str">
        <f t="shared" si="12"/>
        <v>LOST</v>
      </c>
      <c r="G171" s="3">
        <v>1</v>
      </c>
      <c r="H171" s="3">
        <v>4</v>
      </c>
      <c r="I171" t="s">
        <v>287</v>
      </c>
    </row>
    <row r="172" spans="1:20" x14ac:dyDescent="0.3">
      <c r="A172" t="str">
        <f t="shared" si="11"/>
        <v>6TH XI</v>
      </c>
      <c r="B172" s="46">
        <v>32445</v>
      </c>
      <c r="C172" s="9" t="s">
        <v>56</v>
      </c>
      <c r="D172" s="11" t="s">
        <v>130</v>
      </c>
      <c r="E172" s="11" t="s">
        <v>71</v>
      </c>
      <c r="F172" s="3" t="str">
        <f t="shared" si="12"/>
        <v>LOST</v>
      </c>
      <c r="G172" s="3">
        <v>1</v>
      </c>
      <c r="H172" s="3">
        <v>3</v>
      </c>
      <c r="I172" t="s">
        <v>287</v>
      </c>
    </row>
    <row r="173" spans="1:20" x14ac:dyDescent="0.3">
      <c r="A173" t="str">
        <f t="shared" si="11"/>
        <v>6TH XI</v>
      </c>
      <c r="B173" s="46">
        <v>32452</v>
      </c>
      <c r="C173" s="9" t="s">
        <v>8</v>
      </c>
      <c r="D173" s="11" t="s">
        <v>139</v>
      </c>
      <c r="E173" s="11" t="s">
        <v>131</v>
      </c>
      <c r="F173" s="3" t="str">
        <f t="shared" si="12"/>
        <v>LOST</v>
      </c>
      <c r="G173" s="3">
        <v>1</v>
      </c>
      <c r="H173" s="3">
        <v>2</v>
      </c>
      <c r="I173" t="s">
        <v>211</v>
      </c>
    </row>
    <row r="174" spans="1:20" x14ac:dyDescent="0.3">
      <c r="A174" t="str">
        <f t="shared" si="11"/>
        <v>6TH XI</v>
      </c>
      <c r="B174" s="46">
        <v>32459</v>
      </c>
      <c r="C174" s="9" t="s">
        <v>53</v>
      </c>
      <c r="D174" s="11" t="s">
        <v>139</v>
      </c>
      <c r="E174" s="11" t="s">
        <v>71</v>
      </c>
      <c r="F174" s="3" t="str">
        <f t="shared" si="12"/>
        <v>LOST</v>
      </c>
      <c r="G174" s="3">
        <v>0</v>
      </c>
      <c r="H174" s="3">
        <v>4</v>
      </c>
    </row>
    <row r="175" spans="1:20" x14ac:dyDescent="0.3">
      <c r="A175" t="str">
        <f t="shared" si="11"/>
        <v>6TH XI</v>
      </c>
      <c r="B175" s="46">
        <v>32466</v>
      </c>
      <c r="C175" s="9" t="s">
        <v>15</v>
      </c>
      <c r="D175" s="11" t="s">
        <v>130</v>
      </c>
      <c r="E175" s="11" t="s">
        <v>131</v>
      </c>
      <c r="F175" s="3" t="str">
        <f t="shared" si="12"/>
        <v>WON</v>
      </c>
      <c r="G175" s="3">
        <v>4</v>
      </c>
      <c r="H175" s="3">
        <v>2</v>
      </c>
      <c r="I175" t="s">
        <v>287</v>
      </c>
      <c r="J175" t="s">
        <v>287</v>
      </c>
      <c r="K175" t="s">
        <v>287</v>
      </c>
      <c r="L175" t="s">
        <v>287</v>
      </c>
    </row>
    <row r="176" spans="1:20" x14ac:dyDescent="0.3">
      <c r="A176" t="str">
        <f t="shared" si="11"/>
        <v>6TH XI</v>
      </c>
      <c r="B176" s="46">
        <v>32473</v>
      </c>
      <c r="C176" s="9" t="s">
        <v>8</v>
      </c>
      <c r="D176" s="11" t="s">
        <v>130</v>
      </c>
      <c r="E176" s="11" t="s">
        <v>131</v>
      </c>
      <c r="F176" s="3" t="str">
        <f t="shared" si="12"/>
        <v>WON</v>
      </c>
      <c r="G176" s="3">
        <v>7</v>
      </c>
      <c r="H176" s="3">
        <v>0</v>
      </c>
      <c r="I176" t="s">
        <v>287</v>
      </c>
      <c r="J176" t="s">
        <v>287</v>
      </c>
      <c r="K176" t="s">
        <v>278</v>
      </c>
      <c r="L176" t="s">
        <v>278</v>
      </c>
      <c r="M176" t="s">
        <v>290</v>
      </c>
      <c r="N176" t="s">
        <v>286</v>
      </c>
      <c r="O176" t="s">
        <v>291</v>
      </c>
    </row>
    <row r="177" spans="1:20" x14ac:dyDescent="0.3">
      <c r="A177" t="str">
        <f t="shared" si="11"/>
        <v>6TH XI</v>
      </c>
      <c r="B177" s="46">
        <v>32480</v>
      </c>
      <c r="C177" s="9" t="s">
        <v>34</v>
      </c>
      <c r="D177" s="11" t="s">
        <v>130</v>
      </c>
      <c r="E177" s="11" t="s">
        <v>71</v>
      </c>
      <c r="F177" s="3" t="str">
        <f t="shared" si="12"/>
        <v>WON</v>
      </c>
      <c r="G177" s="3">
        <v>3</v>
      </c>
      <c r="H177" s="3">
        <v>1</v>
      </c>
      <c r="I177" t="s">
        <v>287</v>
      </c>
      <c r="J177" t="s">
        <v>287</v>
      </c>
      <c r="K177" t="s">
        <v>276</v>
      </c>
    </row>
    <row r="178" spans="1:20" x14ac:dyDescent="0.3">
      <c r="A178" t="str">
        <f t="shared" si="11"/>
        <v>6TH XI</v>
      </c>
      <c r="B178" s="46">
        <v>32487</v>
      </c>
      <c r="C178" s="9" t="s">
        <v>56</v>
      </c>
      <c r="D178" s="11" t="s">
        <v>130</v>
      </c>
      <c r="E178" s="11" t="s">
        <v>131</v>
      </c>
      <c r="F178" s="3" t="str">
        <f t="shared" si="12"/>
        <v>LOST</v>
      </c>
      <c r="G178" s="3">
        <v>2</v>
      </c>
      <c r="H178" s="3">
        <v>4</v>
      </c>
      <c r="I178" t="s">
        <v>286</v>
      </c>
      <c r="J178" t="s">
        <v>271</v>
      </c>
    </row>
    <row r="179" spans="1:20" x14ac:dyDescent="0.3">
      <c r="A179" t="str">
        <f t="shared" si="11"/>
        <v>6TH XI</v>
      </c>
      <c r="B179" s="46">
        <v>32494</v>
      </c>
      <c r="C179" s="9" t="s">
        <v>36</v>
      </c>
      <c r="D179" s="11" t="s">
        <v>130</v>
      </c>
      <c r="E179" s="11" t="s">
        <v>71</v>
      </c>
      <c r="F179" s="3" t="str">
        <f t="shared" si="12"/>
        <v>LOST</v>
      </c>
      <c r="G179" s="3">
        <v>0</v>
      </c>
      <c r="H179" s="3">
        <v>6</v>
      </c>
    </row>
    <row r="180" spans="1:20" x14ac:dyDescent="0.3">
      <c r="A180" t="str">
        <f t="shared" si="11"/>
        <v>6TH XI</v>
      </c>
      <c r="B180" s="46">
        <v>32515</v>
      </c>
      <c r="C180" s="9" t="s">
        <v>6</v>
      </c>
      <c r="D180" s="11" t="s">
        <v>130</v>
      </c>
      <c r="E180" s="11" t="s">
        <v>131</v>
      </c>
      <c r="F180" s="3" t="str">
        <f t="shared" si="12"/>
        <v>LOST</v>
      </c>
      <c r="G180" s="3">
        <v>0</v>
      </c>
      <c r="H180" s="3">
        <v>2</v>
      </c>
    </row>
    <row r="181" spans="1:20" x14ac:dyDescent="0.3">
      <c r="A181" t="str">
        <f t="shared" si="11"/>
        <v>6TH XI</v>
      </c>
      <c r="B181" s="46">
        <v>32529</v>
      </c>
      <c r="C181" s="9" t="s">
        <v>31</v>
      </c>
      <c r="D181" s="11" t="s">
        <v>130</v>
      </c>
      <c r="E181" s="11" t="s">
        <v>131</v>
      </c>
      <c r="F181" s="3" t="str">
        <f t="shared" si="12"/>
        <v>LOST</v>
      </c>
      <c r="G181" s="3">
        <v>1</v>
      </c>
      <c r="H181" s="3">
        <v>2</v>
      </c>
      <c r="I181" t="s">
        <v>211</v>
      </c>
    </row>
    <row r="182" spans="1:20" x14ac:dyDescent="0.3">
      <c r="A182" t="str">
        <f t="shared" si="11"/>
        <v>6TH XI</v>
      </c>
      <c r="B182" s="46">
        <v>32536</v>
      </c>
      <c r="C182" s="9" t="s">
        <v>8</v>
      </c>
      <c r="D182" s="11" t="s">
        <v>130</v>
      </c>
      <c r="E182" s="11" t="s">
        <v>71</v>
      </c>
      <c r="F182" s="3" t="str">
        <f t="shared" si="12"/>
        <v>LOST</v>
      </c>
      <c r="G182" s="3">
        <v>3</v>
      </c>
      <c r="H182" s="3">
        <v>4</v>
      </c>
      <c r="I182" t="s">
        <v>292</v>
      </c>
      <c r="J182" t="s">
        <v>292</v>
      </c>
      <c r="K182" t="s">
        <v>293</v>
      </c>
    </row>
    <row r="183" spans="1:20" x14ac:dyDescent="0.3">
      <c r="A183" t="str">
        <f t="shared" si="11"/>
        <v>6TH XI</v>
      </c>
      <c r="B183" s="46">
        <v>32543</v>
      </c>
      <c r="C183" s="9" t="s">
        <v>34</v>
      </c>
      <c r="D183" s="11" t="s">
        <v>130</v>
      </c>
      <c r="E183" s="11" t="s">
        <v>131</v>
      </c>
      <c r="F183" s="3" t="str">
        <f t="shared" si="12"/>
        <v>WON</v>
      </c>
      <c r="G183" s="3">
        <v>1</v>
      </c>
      <c r="H183" s="3">
        <v>0</v>
      </c>
      <c r="I183" t="s">
        <v>294</v>
      </c>
    </row>
    <row r="184" spans="1:20" x14ac:dyDescent="0.3">
      <c r="A184" t="str">
        <f t="shared" si="11"/>
        <v>6TH XI</v>
      </c>
      <c r="B184" s="46">
        <v>32550</v>
      </c>
      <c r="C184" s="9" t="s">
        <v>31</v>
      </c>
      <c r="D184" s="11" t="s">
        <v>130</v>
      </c>
      <c r="E184" s="11" t="s">
        <v>71</v>
      </c>
      <c r="F184" s="3" t="str">
        <f t="shared" si="12"/>
        <v>LOST</v>
      </c>
      <c r="G184" s="3">
        <v>0</v>
      </c>
      <c r="H184" s="3">
        <v>2</v>
      </c>
    </row>
    <row r="185" spans="1:20" x14ac:dyDescent="0.3">
      <c r="A185" t="str">
        <f t="shared" si="11"/>
        <v>6TH XI</v>
      </c>
      <c r="B185" s="46">
        <v>32557</v>
      </c>
      <c r="C185" s="9" t="s">
        <v>35</v>
      </c>
      <c r="D185" s="11" t="s">
        <v>130</v>
      </c>
      <c r="E185" s="11" t="s">
        <v>71</v>
      </c>
      <c r="F185" s="3" t="str">
        <f t="shared" si="12"/>
        <v>WON</v>
      </c>
      <c r="G185" s="3">
        <v>2</v>
      </c>
      <c r="H185" s="3">
        <v>0</v>
      </c>
      <c r="I185" t="s">
        <v>295</v>
      </c>
      <c r="J185" t="s">
        <v>287</v>
      </c>
    </row>
    <row r="186" spans="1:20" x14ac:dyDescent="0.3">
      <c r="A186" t="str">
        <f t="shared" si="11"/>
        <v>6TH XI</v>
      </c>
      <c r="B186" s="46">
        <v>32602</v>
      </c>
      <c r="C186" s="9" t="s">
        <v>60</v>
      </c>
      <c r="D186" s="11" t="s">
        <v>130</v>
      </c>
      <c r="E186" s="11" t="s">
        <v>131</v>
      </c>
      <c r="F186" s="3" t="str">
        <f t="shared" si="12"/>
        <v>LOST</v>
      </c>
      <c r="G186" s="3">
        <v>1</v>
      </c>
      <c r="H186" s="3">
        <v>2</v>
      </c>
      <c r="I186" t="s">
        <v>218</v>
      </c>
    </row>
    <row r="187" spans="1:20" x14ac:dyDescent="0.3">
      <c r="A187" t="str">
        <f t="shared" si="11"/>
        <v>6TH XI</v>
      </c>
      <c r="B187" s="46">
        <v>32613</v>
      </c>
      <c r="C187" s="9" t="s">
        <v>15</v>
      </c>
      <c r="D187" s="11" t="s">
        <v>130</v>
      </c>
      <c r="E187" s="11" t="s">
        <v>71</v>
      </c>
      <c r="F187" s="3" t="str">
        <f t="shared" si="12"/>
        <v>LOST</v>
      </c>
      <c r="G187" s="3">
        <v>2</v>
      </c>
      <c r="H187" s="3">
        <v>3</v>
      </c>
      <c r="I187" t="s">
        <v>289</v>
      </c>
      <c r="J187" t="s">
        <v>296</v>
      </c>
    </row>
    <row r="188" spans="1:20" x14ac:dyDescent="0.3">
      <c r="A188" t="str">
        <f t="shared" si="11"/>
        <v>6TH XI</v>
      </c>
      <c r="B188" s="46">
        <v>32620</v>
      </c>
      <c r="C188" s="9" t="s">
        <v>60</v>
      </c>
      <c r="D188" s="11" t="s">
        <v>130</v>
      </c>
      <c r="E188" s="11" t="s">
        <v>71</v>
      </c>
      <c r="F188" s="3" t="str">
        <f t="shared" si="12"/>
        <v>LOST</v>
      </c>
      <c r="G188" s="3">
        <v>1</v>
      </c>
      <c r="H188" s="3">
        <v>2</v>
      </c>
      <c r="I188" t="s">
        <v>242</v>
      </c>
    </row>
    <row r="189" spans="1:20" x14ac:dyDescent="0.3">
      <c r="B189" s="59" t="s">
        <v>77</v>
      </c>
      <c r="C189" s="60"/>
      <c r="D189" s="60"/>
      <c r="E189" s="60"/>
      <c r="F189" s="60"/>
      <c r="G189" s="60"/>
      <c r="H189" s="61"/>
    </row>
    <row r="190" spans="1:20" x14ac:dyDescent="0.3">
      <c r="B190" s="47" t="s">
        <v>65</v>
      </c>
      <c r="C190" s="6" t="s">
        <v>66</v>
      </c>
      <c r="D190" s="6" t="s">
        <v>67</v>
      </c>
      <c r="E190" s="7" t="s">
        <v>68</v>
      </c>
      <c r="F190" s="7" t="s">
        <v>69</v>
      </c>
      <c r="G190" s="8" t="s">
        <v>70</v>
      </c>
      <c r="H190" s="8" t="s">
        <v>71</v>
      </c>
      <c r="I190" s="69" t="s">
        <v>453</v>
      </c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</row>
    <row r="191" spans="1:20" x14ac:dyDescent="0.3">
      <c r="A191" t="str">
        <f t="shared" ref="A191:A218" si="13">$B$189</f>
        <v>7TH XI</v>
      </c>
      <c r="B191" s="46">
        <v>32392</v>
      </c>
      <c r="C191" s="9" t="s">
        <v>28</v>
      </c>
      <c r="D191" s="11" t="s">
        <v>129</v>
      </c>
      <c r="E191" s="11" t="s">
        <v>71</v>
      </c>
      <c r="F191" s="3" t="str">
        <f t="shared" ref="F191:F218" si="14">IF(G191&gt;H191,"WON",IF(H191&gt;G191,"LOST","DREW"))</f>
        <v>LOST</v>
      </c>
      <c r="G191" s="3">
        <v>4</v>
      </c>
      <c r="H191" s="3">
        <v>6</v>
      </c>
      <c r="I191" t="s">
        <v>297</v>
      </c>
      <c r="J191" t="s">
        <v>298</v>
      </c>
      <c r="K191" t="s">
        <v>276</v>
      </c>
      <c r="L191" t="s">
        <v>276</v>
      </c>
    </row>
    <row r="192" spans="1:20" x14ac:dyDescent="0.3">
      <c r="A192" t="str">
        <f t="shared" si="13"/>
        <v>7TH XI</v>
      </c>
      <c r="B192" s="46">
        <v>32398</v>
      </c>
      <c r="C192" s="9" t="s">
        <v>19</v>
      </c>
      <c r="D192" s="11" t="s">
        <v>129</v>
      </c>
      <c r="E192" s="11" t="s">
        <v>131</v>
      </c>
      <c r="F192" s="3" t="str">
        <f t="shared" si="14"/>
        <v>LOST</v>
      </c>
      <c r="G192" s="3">
        <v>0</v>
      </c>
      <c r="H192" s="3">
        <v>1</v>
      </c>
    </row>
    <row r="193" spans="1:18" x14ac:dyDescent="0.3">
      <c r="A193" t="str">
        <f t="shared" si="13"/>
        <v>7TH XI</v>
      </c>
      <c r="B193" s="46">
        <v>32403</v>
      </c>
      <c r="C193" s="9" t="s">
        <v>13</v>
      </c>
      <c r="D193" s="11" t="s">
        <v>130</v>
      </c>
      <c r="E193" s="11" t="s">
        <v>71</v>
      </c>
      <c r="F193" s="3" t="str">
        <f t="shared" si="14"/>
        <v>LOST</v>
      </c>
      <c r="G193" s="3">
        <v>1</v>
      </c>
      <c r="H193" s="3">
        <v>3</v>
      </c>
      <c r="I193" t="s">
        <v>276</v>
      </c>
    </row>
    <row r="194" spans="1:18" x14ac:dyDescent="0.3">
      <c r="A194" t="str">
        <f t="shared" si="13"/>
        <v>7TH XI</v>
      </c>
      <c r="B194" s="46">
        <v>32410</v>
      </c>
      <c r="C194" s="9" t="s">
        <v>6</v>
      </c>
      <c r="D194" s="11" t="s">
        <v>130</v>
      </c>
      <c r="E194" s="11" t="s">
        <v>131</v>
      </c>
      <c r="F194" s="3" t="str">
        <f t="shared" si="14"/>
        <v>WON</v>
      </c>
      <c r="G194" s="3">
        <v>1</v>
      </c>
      <c r="H194" s="3">
        <v>0</v>
      </c>
      <c r="I194" t="s">
        <v>294</v>
      </c>
    </row>
    <row r="195" spans="1:18" x14ac:dyDescent="0.3">
      <c r="A195" t="str">
        <f t="shared" si="13"/>
        <v>7TH XI</v>
      </c>
      <c r="B195" s="46">
        <v>32417</v>
      </c>
      <c r="C195" s="9" t="s">
        <v>52</v>
      </c>
      <c r="D195" s="11" t="s">
        <v>130</v>
      </c>
      <c r="E195" s="11" t="s">
        <v>71</v>
      </c>
      <c r="F195" s="3" t="str">
        <f t="shared" si="14"/>
        <v>WON</v>
      </c>
      <c r="G195" s="3">
        <v>3</v>
      </c>
      <c r="H195" s="3">
        <v>2</v>
      </c>
      <c r="I195" t="s">
        <v>289</v>
      </c>
      <c r="J195" t="s">
        <v>299</v>
      </c>
      <c r="K195" t="s">
        <v>298</v>
      </c>
    </row>
    <row r="196" spans="1:18" x14ac:dyDescent="0.3">
      <c r="A196" t="str">
        <f t="shared" si="13"/>
        <v>7TH XI</v>
      </c>
      <c r="B196" s="46">
        <v>32424</v>
      </c>
      <c r="C196" s="9" t="s">
        <v>39</v>
      </c>
      <c r="D196" s="11" t="s">
        <v>130</v>
      </c>
      <c r="E196" s="11" t="s">
        <v>131</v>
      </c>
      <c r="F196" s="3" t="str">
        <f t="shared" si="14"/>
        <v>DREW</v>
      </c>
      <c r="G196" s="3">
        <v>1</v>
      </c>
      <c r="H196" s="3">
        <v>1</v>
      </c>
      <c r="I196" t="s">
        <v>289</v>
      </c>
    </row>
    <row r="197" spans="1:18" x14ac:dyDescent="0.3">
      <c r="A197" t="str">
        <f t="shared" si="13"/>
        <v>7TH XI</v>
      </c>
      <c r="B197" s="46">
        <v>32431</v>
      </c>
      <c r="C197" s="9" t="s">
        <v>53</v>
      </c>
      <c r="D197" s="11" t="s">
        <v>139</v>
      </c>
      <c r="E197" s="11" t="s">
        <v>131</v>
      </c>
      <c r="F197" s="3" t="str">
        <f t="shared" si="14"/>
        <v>LOST</v>
      </c>
      <c r="G197" s="3">
        <v>2</v>
      </c>
      <c r="H197" s="3">
        <v>3</v>
      </c>
      <c r="I197" t="s">
        <v>298</v>
      </c>
      <c r="J197" t="s">
        <v>294</v>
      </c>
    </row>
    <row r="198" spans="1:18" x14ac:dyDescent="0.3">
      <c r="A198" t="str">
        <f t="shared" si="13"/>
        <v>7TH XI</v>
      </c>
      <c r="B198" s="46">
        <v>32438</v>
      </c>
      <c r="C198" s="9" t="s">
        <v>8</v>
      </c>
      <c r="D198" s="11" t="s">
        <v>130</v>
      </c>
      <c r="E198" s="11" t="s">
        <v>71</v>
      </c>
      <c r="F198" s="3" t="str">
        <f t="shared" si="14"/>
        <v>LOST</v>
      </c>
      <c r="G198" s="3">
        <v>2</v>
      </c>
      <c r="H198" s="3">
        <v>3</v>
      </c>
      <c r="I198" t="s">
        <v>300</v>
      </c>
      <c r="J198" t="s">
        <v>301</v>
      </c>
    </row>
    <row r="199" spans="1:18" x14ac:dyDescent="0.3">
      <c r="A199" t="str">
        <f t="shared" si="13"/>
        <v>7TH XI</v>
      </c>
      <c r="B199" s="46">
        <v>32445</v>
      </c>
      <c r="C199" s="9" t="s">
        <v>61</v>
      </c>
      <c r="D199" s="11" t="s">
        <v>130</v>
      </c>
      <c r="E199" s="11" t="s">
        <v>71</v>
      </c>
      <c r="F199" s="3" t="str">
        <f t="shared" si="14"/>
        <v>WON</v>
      </c>
      <c r="G199" s="3">
        <v>1</v>
      </c>
      <c r="H199" s="3">
        <v>0</v>
      </c>
      <c r="I199" t="s">
        <v>211</v>
      </c>
    </row>
    <row r="200" spans="1:18" x14ac:dyDescent="0.3">
      <c r="A200" t="str">
        <f t="shared" si="13"/>
        <v>7TH XI</v>
      </c>
      <c r="B200" s="46">
        <v>32452</v>
      </c>
      <c r="C200" s="9" t="s">
        <v>31</v>
      </c>
      <c r="D200" s="11" t="s">
        <v>130</v>
      </c>
      <c r="E200" s="11" t="s">
        <v>131</v>
      </c>
      <c r="F200" s="3" t="str">
        <f t="shared" si="14"/>
        <v>WON</v>
      </c>
      <c r="G200" s="3">
        <v>8</v>
      </c>
      <c r="H200" s="3">
        <v>7</v>
      </c>
      <c r="I200" t="s">
        <v>294</v>
      </c>
      <c r="J200" t="s">
        <v>294</v>
      </c>
      <c r="K200" t="s">
        <v>294</v>
      </c>
      <c r="L200" t="s">
        <v>294</v>
      </c>
      <c r="M200" t="s">
        <v>288</v>
      </c>
      <c r="N200" t="s">
        <v>288</v>
      </c>
      <c r="O200" t="s">
        <v>288</v>
      </c>
      <c r="P200" t="s">
        <v>302</v>
      </c>
    </row>
    <row r="201" spans="1:18" x14ac:dyDescent="0.3">
      <c r="A201" t="str">
        <f t="shared" si="13"/>
        <v>7TH XI</v>
      </c>
      <c r="B201" s="46">
        <v>32459</v>
      </c>
      <c r="C201" s="9" t="s">
        <v>107</v>
      </c>
      <c r="D201" s="11" t="s">
        <v>139</v>
      </c>
      <c r="E201" s="11" t="s">
        <v>71</v>
      </c>
      <c r="F201" s="3" t="str">
        <f t="shared" si="14"/>
        <v>WON</v>
      </c>
      <c r="G201" s="3">
        <v>3</v>
      </c>
      <c r="H201" s="3">
        <v>2</v>
      </c>
      <c r="I201" t="s">
        <v>303</v>
      </c>
      <c r="J201" t="s">
        <v>301</v>
      </c>
      <c r="K201" t="s">
        <v>298</v>
      </c>
    </row>
    <row r="202" spans="1:18" x14ac:dyDescent="0.3">
      <c r="A202" t="str">
        <f t="shared" si="13"/>
        <v>7TH XI</v>
      </c>
      <c r="B202" s="46">
        <v>32466</v>
      </c>
      <c r="C202" s="9" t="s">
        <v>45</v>
      </c>
      <c r="D202" s="11" t="s">
        <v>129</v>
      </c>
      <c r="E202" s="11" t="s">
        <v>71</v>
      </c>
      <c r="F202" s="3" t="str">
        <f t="shared" si="14"/>
        <v>WON</v>
      </c>
      <c r="G202" s="3">
        <v>10</v>
      </c>
      <c r="H202" s="3">
        <v>1</v>
      </c>
      <c r="I202" t="s">
        <v>288</v>
      </c>
      <c r="J202" t="s">
        <v>288</v>
      </c>
      <c r="K202" t="s">
        <v>288</v>
      </c>
      <c r="L202" t="s">
        <v>288</v>
      </c>
      <c r="M202" t="s">
        <v>288</v>
      </c>
      <c r="N202" t="s">
        <v>294</v>
      </c>
      <c r="O202" t="s">
        <v>294</v>
      </c>
      <c r="P202" t="s">
        <v>294</v>
      </c>
      <c r="Q202" t="s">
        <v>298</v>
      </c>
      <c r="R202" t="s">
        <v>211</v>
      </c>
    </row>
    <row r="203" spans="1:18" x14ac:dyDescent="0.3">
      <c r="A203" t="str">
        <f t="shared" si="13"/>
        <v>7TH XI</v>
      </c>
      <c r="B203" s="46">
        <v>32473</v>
      </c>
      <c r="C203" s="9" t="s">
        <v>55</v>
      </c>
      <c r="D203" s="11" t="s">
        <v>130</v>
      </c>
      <c r="E203" s="11" t="s">
        <v>131</v>
      </c>
      <c r="F203" s="3" t="str">
        <f t="shared" si="14"/>
        <v>LOST</v>
      </c>
      <c r="G203" s="3">
        <v>2</v>
      </c>
      <c r="H203" s="3">
        <v>3</v>
      </c>
      <c r="I203" t="s">
        <v>304</v>
      </c>
      <c r="J203" t="s">
        <v>301</v>
      </c>
    </row>
    <row r="204" spans="1:18" x14ac:dyDescent="0.3">
      <c r="A204" t="str">
        <f t="shared" si="13"/>
        <v>7TH XI</v>
      </c>
      <c r="B204" s="46">
        <v>32480</v>
      </c>
      <c r="C204" s="9" t="s">
        <v>46</v>
      </c>
      <c r="D204" s="11" t="s">
        <v>130</v>
      </c>
      <c r="E204" s="11" t="s">
        <v>71</v>
      </c>
      <c r="F204" s="3" t="str">
        <f t="shared" si="14"/>
        <v>LOST</v>
      </c>
      <c r="G204" s="3">
        <v>0</v>
      </c>
      <c r="H204" s="3">
        <v>8</v>
      </c>
    </row>
    <row r="205" spans="1:18" x14ac:dyDescent="0.3">
      <c r="A205" t="str">
        <f t="shared" si="13"/>
        <v>7TH XI</v>
      </c>
      <c r="B205" s="46">
        <v>32487</v>
      </c>
      <c r="C205" s="9" t="s">
        <v>34</v>
      </c>
      <c r="D205" s="11" t="s">
        <v>130</v>
      </c>
      <c r="E205" s="11" t="s">
        <v>131</v>
      </c>
      <c r="F205" s="3" t="str">
        <f t="shared" si="14"/>
        <v>WON</v>
      </c>
      <c r="G205" s="3">
        <v>1</v>
      </c>
      <c r="H205" s="3">
        <v>0</v>
      </c>
      <c r="I205" t="s">
        <v>294</v>
      </c>
    </row>
    <row r="206" spans="1:18" x14ac:dyDescent="0.3">
      <c r="A206" t="str">
        <f t="shared" si="13"/>
        <v>7TH XI</v>
      </c>
      <c r="B206" s="46">
        <v>32494</v>
      </c>
      <c r="C206" s="9" t="s">
        <v>17</v>
      </c>
      <c r="D206" s="11" t="s">
        <v>139</v>
      </c>
      <c r="E206" s="11" t="s">
        <v>131</v>
      </c>
      <c r="F206" s="3" t="str">
        <f t="shared" si="14"/>
        <v>WON</v>
      </c>
      <c r="G206" s="3">
        <v>8</v>
      </c>
      <c r="H206" s="3">
        <v>1</v>
      </c>
      <c r="I206" t="s">
        <v>288</v>
      </c>
      <c r="J206" t="s">
        <v>288</v>
      </c>
      <c r="K206" t="s">
        <v>288</v>
      </c>
      <c r="L206" t="s">
        <v>301</v>
      </c>
      <c r="M206" t="s">
        <v>305</v>
      </c>
      <c r="N206" t="s">
        <v>306</v>
      </c>
      <c r="O206" t="s">
        <v>294</v>
      </c>
      <c r="P206" t="s">
        <v>307</v>
      </c>
    </row>
    <row r="207" spans="1:18" x14ac:dyDescent="0.3">
      <c r="A207" t="str">
        <f t="shared" si="13"/>
        <v>7TH XI</v>
      </c>
      <c r="B207" s="46">
        <v>32515</v>
      </c>
      <c r="C207" s="9" t="s">
        <v>6</v>
      </c>
      <c r="D207" s="11" t="s">
        <v>130</v>
      </c>
      <c r="E207" s="11" t="s">
        <v>71</v>
      </c>
      <c r="F207" s="3" t="str">
        <f t="shared" si="14"/>
        <v>LOST</v>
      </c>
      <c r="G207" s="3">
        <v>0</v>
      </c>
      <c r="H207" s="3">
        <v>2</v>
      </c>
    </row>
    <row r="208" spans="1:18" x14ac:dyDescent="0.3">
      <c r="A208" t="str">
        <f t="shared" si="13"/>
        <v>7TH XI</v>
      </c>
      <c r="B208" s="46">
        <v>32522</v>
      </c>
      <c r="C208" s="9" t="s">
        <v>52</v>
      </c>
      <c r="D208" s="11" t="s">
        <v>130</v>
      </c>
      <c r="E208" s="11" t="s">
        <v>131</v>
      </c>
      <c r="F208" s="3" t="str">
        <f t="shared" si="14"/>
        <v>LOST</v>
      </c>
      <c r="G208" s="3">
        <v>0</v>
      </c>
      <c r="H208" s="3">
        <v>1</v>
      </c>
    </row>
    <row r="209" spans="1:20" x14ac:dyDescent="0.3">
      <c r="A209" t="str">
        <f t="shared" si="13"/>
        <v>7TH XI</v>
      </c>
      <c r="B209" s="46">
        <v>32529</v>
      </c>
      <c r="C209" s="9" t="s">
        <v>55</v>
      </c>
      <c r="D209" s="11" t="s">
        <v>139</v>
      </c>
      <c r="E209" s="11" t="s">
        <v>131</v>
      </c>
      <c r="F209" s="3" t="str">
        <f t="shared" si="14"/>
        <v>WON</v>
      </c>
      <c r="G209" s="3">
        <v>5</v>
      </c>
      <c r="H209" s="3">
        <v>3</v>
      </c>
      <c r="I209" t="s">
        <v>294</v>
      </c>
      <c r="J209" t="s">
        <v>294</v>
      </c>
      <c r="K209" t="s">
        <v>294</v>
      </c>
      <c r="L209" t="s">
        <v>308</v>
      </c>
      <c r="M209" t="s">
        <v>309</v>
      </c>
    </row>
    <row r="210" spans="1:20" x14ac:dyDescent="0.3">
      <c r="A210" t="str">
        <f t="shared" si="13"/>
        <v>7TH XI</v>
      </c>
      <c r="B210" s="46">
        <v>32536</v>
      </c>
      <c r="C210" s="9" t="s">
        <v>8</v>
      </c>
      <c r="D210" s="11" t="s">
        <v>130</v>
      </c>
      <c r="E210" s="11" t="s">
        <v>131</v>
      </c>
      <c r="F210" s="3" t="str">
        <f t="shared" si="14"/>
        <v>WON</v>
      </c>
      <c r="G210" s="3">
        <v>4</v>
      </c>
      <c r="H210" s="3">
        <v>0</v>
      </c>
      <c r="I210" t="s">
        <v>294</v>
      </c>
      <c r="J210" t="s">
        <v>294</v>
      </c>
      <c r="K210" t="s">
        <v>307</v>
      </c>
      <c r="L210" t="s">
        <v>310</v>
      </c>
    </row>
    <row r="211" spans="1:20" x14ac:dyDescent="0.3">
      <c r="A211" t="str">
        <f t="shared" si="13"/>
        <v>7TH XI</v>
      </c>
      <c r="B211" s="46">
        <v>32543</v>
      </c>
      <c r="C211" s="9" t="s">
        <v>61</v>
      </c>
      <c r="D211" s="11" t="s">
        <v>130</v>
      </c>
      <c r="E211" s="11" t="s">
        <v>131</v>
      </c>
      <c r="F211" s="3" t="str">
        <f t="shared" si="14"/>
        <v>DREW</v>
      </c>
      <c r="G211" s="3">
        <v>1</v>
      </c>
      <c r="H211" s="3">
        <v>1</v>
      </c>
      <c r="I211" t="s">
        <v>298</v>
      </c>
    </row>
    <row r="212" spans="1:20" x14ac:dyDescent="0.3">
      <c r="A212" t="str">
        <f t="shared" si="13"/>
        <v>7TH XI</v>
      </c>
      <c r="B212" s="46">
        <v>32550</v>
      </c>
      <c r="C212" s="9" t="s">
        <v>34</v>
      </c>
      <c r="D212" s="11" t="s">
        <v>139</v>
      </c>
      <c r="E212" s="11" t="s">
        <v>71</v>
      </c>
      <c r="F212" s="3" t="str">
        <f t="shared" si="14"/>
        <v>LOST</v>
      </c>
      <c r="G212" s="3">
        <v>0</v>
      </c>
      <c r="H212" s="3">
        <v>1</v>
      </c>
    </row>
    <row r="213" spans="1:20" x14ac:dyDescent="0.3">
      <c r="A213" t="str">
        <f t="shared" si="13"/>
        <v>7TH XI</v>
      </c>
      <c r="B213" s="46">
        <v>32557</v>
      </c>
      <c r="C213" s="9" t="s">
        <v>13</v>
      </c>
      <c r="D213" s="11" t="s">
        <v>130</v>
      </c>
      <c r="E213" s="11" t="s">
        <v>131</v>
      </c>
      <c r="F213" s="3" t="str">
        <f t="shared" si="14"/>
        <v>DREW</v>
      </c>
      <c r="G213" s="3">
        <v>1</v>
      </c>
      <c r="H213" s="3">
        <v>1</v>
      </c>
      <c r="I213" t="s">
        <v>311</v>
      </c>
    </row>
    <row r="214" spans="1:20" x14ac:dyDescent="0.3">
      <c r="A214" t="str">
        <f t="shared" si="13"/>
        <v>7TH XI</v>
      </c>
      <c r="B214" s="46">
        <v>32564</v>
      </c>
      <c r="C214" s="9" t="s">
        <v>55</v>
      </c>
      <c r="D214" s="11" t="s">
        <v>130</v>
      </c>
      <c r="E214" s="11" t="s">
        <v>71</v>
      </c>
      <c r="F214" s="3" t="str">
        <f t="shared" si="14"/>
        <v>LOST</v>
      </c>
      <c r="G214" s="3">
        <v>1</v>
      </c>
      <c r="H214" s="3">
        <v>3</v>
      </c>
      <c r="I214" t="s">
        <v>312</v>
      </c>
    </row>
    <row r="215" spans="1:20" x14ac:dyDescent="0.3">
      <c r="A215" t="str">
        <f t="shared" si="13"/>
        <v>7TH XI</v>
      </c>
      <c r="B215" s="46">
        <v>32571</v>
      </c>
      <c r="C215" s="9" t="s">
        <v>46</v>
      </c>
      <c r="D215" s="11" t="s">
        <v>130</v>
      </c>
      <c r="E215" s="11" t="s">
        <v>131</v>
      </c>
      <c r="F215" s="3" t="str">
        <f t="shared" si="14"/>
        <v>WON</v>
      </c>
      <c r="G215" s="3">
        <v>4</v>
      </c>
      <c r="H215" s="3">
        <v>1</v>
      </c>
      <c r="I215" t="s">
        <v>298</v>
      </c>
      <c r="J215" t="s">
        <v>298</v>
      </c>
      <c r="K215" t="s">
        <v>313</v>
      </c>
      <c r="L215" t="s">
        <v>314</v>
      </c>
    </row>
    <row r="216" spans="1:20" x14ac:dyDescent="0.3">
      <c r="A216" t="str">
        <f t="shared" si="13"/>
        <v>7TH XI</v>
      </c>
      <c r="B216" s="46">
        <v>32578</v>
      </c>
      <c r="C216" s="9" t="s">
        <v>34</v>
      </c>
      <c r="D216" s="11" t="s">
        <v>130</v>
      </c>
      <c r="E216" s="11" t="s">
        <v>71</v>
      </c>
      <c r="F216" s="3" t="str">
        <f t="shared" si="14"/>
        <v>WON</v>
      </c>
      <c r="G216" s="3">
        <v>4</v>
      </c>
      <c r="H216" s="3">
        <v>3</v>
      </c>
      <c r="I216" t="s">
        <v>287</v>
      </c>
      <c r="J216" t="s">
        <v>287</v>
      </c>
      <c r="K216" t="s">
        <v>307</v>
      </c>
      <c r="L216" t="s">
        <v>314</v>
      </c>
    </row>
    <row r="217" spans="1:20" x14ac:dyDescent="0.3">
      <c r="A217" t="str">
        <f t="shared" si="13"/>
        <v>7TH XI</v>
      </c>
      <c r="B217" s="46">
        <v>32613</v>
      </c>
      <c r="C217" s="9" t="s">
        <v>39</v>
      </c>
      <c r="D217" s="11" t="s">
        <v>130</v>
      </c>
      <c r="E217" s="11" t="s">
        <v>71</v>
      </c>
      <c r="F217" s="3" t="str">
        <f t="shared" si="14"/>
        <v>LOST</v>
      </c>
      <c r="G217" s="3">
        <v>0</v>
      </c>
      <c r="H217" s="3">
        <v>5</v>
      </c>
    </row>
    <row r="218" spans="1:20" x14ac:dyDescent="0.3">
      <c r="A218" t="str">
        <f t="shared" si="13"/>
        <v>7TH XI</v>
      </c>
      <c r="B218" s="46">
        <v>32620</v>
      </c>
      <c r="C218" s="9" t="s">
        <v>31</v>
      </c>
      <c r="D218" s="11" t="s">
        <v>130</v>
      </c>
      <c r="E218" s="11" t="s">
        <v>71</v>
      </c>
      <c r="F218" s="3" t="str">
        <f t="shared" si="14"/>
        <v>LOST</v>
      </c>
      <c r="G218" s="3">
        <v>0</v>
      </c>
      <c r="H218" s="3">
        <v>2</v>
      </c>
    </row>
    <row r="219" spans="1:20" x14ac:dyDescent="0.3">
      <c r="B219" s="59" t="s">
        <v>78</v>
      </c>
      <c r="C219" s="60"/>
      <c r="D219" s="60"/>
      <c r="E219" s="60"/>
      <c r="F219" s="60"/>
      <c r="G219" s="60"/>
      <c r="H219" s="61"/>
    </row>
    <row r="220" spans="1:20" x14ac:dyDescent="0.3">
      <c r="B220" s="47" t="s">
        <v>65</v>
      </c>
      <c r="C220" s="6" t="s">
        <v>66</v>
      </c>
      <c r="D220" s="6" t="s">
        <v>67</v>
      </c>
      <c r="E220" s="7" t="s">
        <v>68</v>
      </c>
      <c r="F220" s="7" t="s">
        <v>69</v>
      </c>
      <c r="G220" s="8" t="s">
        <v>70</v>
      </c>
      <c r="H220" s="8" t="s">
        <v>71</v>
      </c>
      <c r="I220" s="69" t="s">
        <v>453</v>
      </c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</row>
    <row r="221" spans="1:20" x14ac:dyDescent="0.3">
      <c r="A221" t="str">
        <f t="shared" ref="A221:A248" si="15">$B$219</f>
        <v>8TH XI</v>
      </c>
      <c r="B221" s="46">
        <v>32396</v>
      </c>
      <c r="C221" t="s">
        <v>2</v>
      </c>
      <c r="D221" s="11" t="s">
        <v>129</v>
      </c>
      <c r="E221" s="11" t="s">
        <v>71</v>
      </c>
      <c r="F221" s="3" t="str">
        <f t="shared" ref="F221:F248" si="16">IF(G221&gt;H221,"WON",IF(H221&gt;G221,"LOST","DREW"))</f>
        <v>LOST</v>
      </c>
      <c r="G221" s="3">
        <v>0</v>
      </c>
      <c r="H221" s="3">
        <v>4</v>
      </c>
    </row>
    <row r="222" spans="1:20" x14ac:dyDescent="0.3">
      <c r="A222" t="str">
        <f t="shared" si="15"/>
        <v>8TH XI</v>
      </c>
      <c r="B222" s="46">
        <v>32410</v>
      </c>
      <c r="C222" t="s">
        <v>6</v>
      </c>
      <c r="D222" s="11" t="s">
        <v>130</v>
      </c>
      <c r="E222" s="11" t="s">
        <v>71</v>
      </c>
      <c r="F222" s="3" t="str">
        <f t="shared" si="16"/>
        <v>WON</v>
      </c>
      <c r="G222" s="3">
        <v>1</v>
      </c>
      <c r="H222" s="3">
        <v>0</v>
      </c>
      <c r="I222" t="s">
        <v>315</v>
      </c>
    </row>
    <row r="223" spans="1:20" x14ac:dyDescent="0.3">
      <c r="A223" t="str">
        <f t="shared" si="15"/>
        <v>8TH XI</v>
      </c>
      <c r="B223" s="46">
        <v>32417</v>
      </c>
      <c r="C223" t="s">
        <v>52</v>
      </c>
      <c r="D223" s="11" t="s">
        <v>130</v>
      </c>
      <c r="E223" s="11" t="s">
        <v>131</v>
      </c>
      <c r="F223" s="3" t="str">
        <f t="shared" si="16"/>
        <v>LOST</v>
      </c>
      <c r="G223" s="3">
        <v>0</v>
      </c>
      <c r="H223" s="3">
        <v>7</v>
      </c>
    </row>
    <row r="224" spans="1:20" x14ac:dyDescent="0.3">
      <c r="A224" t="str">
        <f t="shared" si="15"/>
        <v>8TH XI</v>
      </c>
      <c r="B224" s="46">
        <v>32424</v>
      </c>
      <c r="C224" t="s">
        <v>145</v>
      </c>
      <c r="D224" s="11" t="s">
        <v>139</v>
      </c>
      <c r="E224" s="11" t="s">
        <v>71</v>
      </c>
      <c r="F224" s="3" t="str">
        <f t="shared" si="16"/>
        <v>WON</v>
      </c>
      <c r="G224" s="3">
        <v>3</v>
      </c>
      <c r="H224" s="3">
        <v>1</v>
      </c>
      <c r="I224" t="s">
        <v>315</v>
      </c>
      <c r="J224" t="s">
        <v>315</v>
      </c>
      <c r="K224" t="s">
        <v>315</v>
      </c>
    </row>
    <row r="225" spans="1:14" x14ac:dyDescent="0.3">
      <c r="A225" t="str">
        <f t="shared" si="15"/>
        <v>8TH XI</v>
      </c>
      <c r="B225" s="46">
        <v>32431</v>
      </c>
      <c r="C225" t="s">
        <v>13</v>
      </c>
      <c r="D225" s="11" t="s">
        <v>130</v>
      </c>
      <c r="E225" s="11" t="s">
        <v>131</v>
      </c>
      <c r="F225" s="3" t="str">
        <f t="shared" si="16"/>
        <v>WON</v>
      </c>
      <c r="G225" s="3">
        <v>4</v>
      </c>
      <c r="H225" s="3">
        <v>0</v>
      </c>
      <c r="I225" t="s">
        <v>315</v>
      </c>
      <c r="J225" t="s">
        <v>315</v>
      </c>
      <c r="K225" t="s">
        <v>315</v>
      </c>
      <c r="L225" t="s">
        <v>315</v>
      </c>
    </row>
    <row r="226" spans="1:14" x14ac:dyDescent="0.3">
      <c r="A226" t="str">
        <f t="shared" si="15"/>
        <v>8TH XI</v>
      </c>
      <c r="B226" s="46">
        <v>32438</v>
      </c>
      <c r="C226" t="s">
        <v>30</v>
      </c>
      <c r="D226" s="11" t="s">
        <v>130</v>
      </c>
      <c r="E226" s="11" t="s">
        <v>131</v>
      </c>
      <c r="F226" s="3" t="str">
        <f t="shared" si="16"/>
        <v>LOST</v>
      </c>
      <c r="G226" s="3">
        <v>0</v>
      </c>
      <c r="H226" s="3">
        <v>2</v>
      </c>
    </row>
    <row r="227" spans="1:14" x14ac:dyDescent="0.3">
      <c r="A227" t="str">
        <f t="shared" si="15"/>
        <v>8TH XI</v>
      </c>
      <c r="B227" s="46">
        <v>32445</v>
      </c>
      <c r="C227" t="s">
        <v>31</v>
      </c>
      <c r="D227" s="11" t="s">
        <v>139</v>
      </c>
      <c r="E227" s="11" t="s">
        <v>71</v>
      </c>
      <c r="F227" s="3" t="str">
        <f t="shared" si="16"/>
        <v>WON</v>
      </c>
      <c r="G227" s="3">
        <v>6</v>
      </c>
      <c r="H227" s="3">
        <v>0</v>
      </c>
      <c r="I227" t="s">
        <v>315</v>
      </c>
      <c r="J227" t="s">
        <v>315</v>
      </c>
      <c r="K227" t="s">
        <v>315</v>
      </c>
      <c r="L227" t="s">
        <v>315</v>
      </c>
      <c r="M227" t="s">
        <v>316</v>
      </c>
      <c r="N227" t="s">
        <v>316</v>
      </c>
    </row>
    <row r="228" spans="1:14" x14ac:dyDescent="0.3">
      <c r="A228" t="str">
        <f t="shared" si="15"/>
        <v>8TH XI</v>
      </c>
      <c r="B228" s="46">
        <v>32452</v>
      </c>
      <c r="C228" t="s">
        <v>31</v>
      </c>
      <c r="D228" s="11" t="s">
        <v>130</v>
      </c>
      <c r="E228" s="11" t="s">
        <v>71</v>
      </c>
      <c r="F228" s="3" t="str">
        <f t="shared" si="16"/>
        <v>LOST</v>
      </c>
      <c r="G228" s="3">
        <v>2</v>
      </c>
      <c r="H228" s="3">
        <v>4</v>
      </c>
      <c r="I228" t="s">
        <v>315</v>
      </c>
      <c r="J228" t="s">
        <v>317</v>
      </c>
    </row>
    <row r="229" spans="1:14" x14ac:dyDescent="0.3">
      <c r="A229" t="str">
        <f t="shared" si="15"/>
        <v>8TH XI</v>
      </c>
      <c r="B229" s="46">
        <v>32459</v>
      </c>
      <c r="C229" t="s">
        <v>8</v>
      </c>
      <c r="D229" s="11" t="s">
        <v>139</v>
      </c>
      <c r="E229" s="11" t="s">
        <v>71</v>
      </c>
      <c r="F229" s="3" t="str">
        <f t="shared" si="16"/>
        <v>WON</v>
      </c>
      <c r="G229" s="3">
        <v>1</v>
      </c>
      <c r="H229" s="3">
        <v>0</v>
      </c>
      <c r="I229" t="s">
        <v>318</v>
      </c>
    </row>
    <row r="230" spans="1:14" x14ac:dyDescent="0.3">
      <c r="A230" t="str">
        <f t="shared" si="15"/>
        <v>8TH XI</v>
      </c>
      <c r="B230" s="46">
        <v>32466</v>
      </c>
      <c r="C230" t="s">
        <v>6</v>
      </c>
      <c r="D230" s="11" t="s">
        <v>139</v>
      </c>
      <c r="E230" s="11" t="s">
        <v>71</v>
      </c>
      <c r="F230" s="3" t="str">
        <f t="shared" si="16"/>
        <v>LOST</v>
      </c>
      <c r="G230" s="3">
        <v>1</v>
      </c>
      <c r="H230" s="3">
        <v>4</v>
      </c>
      <c r="I230" t="s">
        <v>318</v>
      </c>
    </row>
    <row r="231" spans="1:14" x14ac:dyDescent="0.3">
      <c r="A231" t="str">
        <f t="shared" si="15"/>
        <v>8TH XI</v>
      </c>
      <c r="B231" s="46">
        <v>32473</v>
      </c>
      <c r="C231" t="s">
        <v>55</v>
      </c>
      <c r="D231" s="11" t="s">
        <v>130</v>
      </c>
      <c r="E231" s="11" t="s">
        <v>71</v>
      </c>
      <c r="F231" s="3" t="str">
        <f t="shared" si="16"/>
        <v>LOST</v>
      </c>
      <c r="G231" s="3">
        <v>2</v>
      </c>
      <c r="H231" s="3">
        <v>4</v>
      </c>
      <c r="I231" t="s">
        <v>315</v>
      </c>
      <c r="J231" t="s">
        <v>315</v>
      </c>
    </row>
    <row r="232" spans="1:14" x14ac:dyDescent="0.3">
      <c r="A232" t="str">
        <f t="shared" si="15"/>
        <v>8TH XI</v>
      </c>
      <c r="B232" s="46">
        <v>32480</v>
      </c>
      <c r="C232" t="s">
        <v>46</v>
      </c>
      <c r="D232" s="11" t="s">
        <v>130</v>
      </c>
      <c r="E232" s="11" t="s">
        <v>131</v>
      </c>
      <c r="F232" s="3" t="str">
        <f t="shared" si="16"/>
        <v>DREW</v>
      </c>
      <c r="G232" s="3">
        <v>0</v>
      </c>
      <c r="H232" s="3">
        <v>0</v>
      </c>
    </row>
    <row r="233" spans="1:14" x14ac:dyDescent="0.3">
      <c r="A233" t="str">
        <f t="shared" si="15"/>
        <v>8TH XI</v>
      </c>
      <c r="B233" s="46">
        <v>32494</v>
      </c>
      <c r="C233" t="s">
        <v>52</v>
      </c>
      <c r="D233" s="11" t="s">
        <v>139</v>
      </c>
      <c r="E233" s="11" t="s">
        <v>131</v>
      </c>
      <c r="F233" s="3" t="str">
        <f t="shared" si="16"/>
        <v>LOST</v>
      </c>
      <c r="G233" s="3">
        <v>1</v>
      </c>
      <c r="H233" s="3">
        <v>8</v>
      </c>
      <c r="I233" t="s">
        <v>315</v>
      </c>
    </row>
    <row r="234" spans="1:14" x14ac:dyDescent="0.3">
      <c r="A234" t="str">
        <f t="shared" si="15"/>
        <v>8TH XI</v>
      </c>
      <c r="B234" s="46">
        <v>32508</v>
      </c>
      <c r="C234" t="s">
        <v>61</v>
      </c>
      <c r="D234" s="11" t="s">
        <v>130</v>
      </c>
      <c r="E234" s="11" t="s">
        <v>131</v>
      </c>
      <c r="F234" s="3" t="str">
        <f t="shared" si="16"/>
        <v>WON</v>
      </c>
      <c r="G234" s="3">
        <v>5</v>
      </c>
      <c r="H234" s="3">
        <v>2</v>
      </c>
      <c r="I234" t="s">
        <v>315</v>
      </c>
      <c r="J234" t="s">
        <v>315</v>
      </c>
      <c r="K234" t="s">
        <v>315</v>
      </c>
      <c r="L234" t="s">
        <v>315</v>
      </c>
      <c r="M234" t="s">
        <v>319</v>
      </c>
    </row>
    <row r="235" spans="1:14" x14ac:dyDescent="0.3">
      <c r="A235" t="str">
        <f t="shared" si="15"/>
        <v>8TH XI</v>
      </c>
      <c r="B235" s="46">
        <v>32515</v>
      </c>
      <c r="C235" t="s">
        <v>13</v>
      </c>
      <c r="D235" s="11" t="s">
        <v>130</v>
      </c>
      <c r="E235" s="11" t="s">
        <v>71</v>
      </c>
      <c r="F235" s="3" t="str">
        <f t="shared" si="16"/>
        <v>WON</v>
      </c>
      <c r="G235" s="3">
        <v>4</v>
      </c>
      <c r="H235" s="3">
        <v>1</v>
      </c>
      <c r="I235" t="s">
        <v>315</v>
      </c>
      <c r="J235" t="s">
        <v>315</v>
      </c>
      <c r="K235" t="s">
        <v>318</v>
      </c>
      <c r="L235" t="s">
        <v>316</v>
      </c>
    </row>
    <row r="236" spans="1:14" x14ac:dyDescent="0.3">
      <c r="A236" t="str">
        <f t="shared" si="15"/>
        <v>8TH XI</v>
      </c>
      <c r="B236" s="46">
        <v>32522</v>
      </c>
      <c r="C236" t="s">
        <v>52</v>
      </c>
      <c r="D236" s="11" t="s">
        <v>130</v>
      </c>
      <c r="E236" s="11" t="s">
        <v>71</v>
      </c>
      <c r="F236" s="3" t="str">
        <f t="shared" si="16"/>
        <v>LOST</v>
      </c>
      <c r="G236" s="3">
        <v>1</v>
      </c>
      <c r="H236" s="3">
        <v>5</v>
      </c>
      <c r="I236" t="s">
        <v>320</v>
      </c>
    </row>
    <row r="237" spans="1:14" x14ac:dyDescent="0.3">
      <c r="A237" t="str">
        <f t="shared" si="15"/>
        <v>8TH XI</v>
      </c>
      <c r="B237" s="46">
        <v>32529</v>
      </c>
      <c r="C237" t="s">
        <v>28</v>
      </c>
      <c r="D237" s="11" t="s">
        <v>130</v>
      </c>
      <c r="E237" s="11" t="s">
        <v>131</v>
      </c>
      <c r="F237" s="3" t="str">
        <f t="shared" si="16"/>
        <v>WON</v>
      </c>
      <c r="G237" s="3">
        <v>3</v>
      </c>
      <c r="H237" s="3">
        <v>0</v>
      </c>
      <c r="I237" t="s">
        <v>315</v>
      </c>
      <c r="J237" t="s">
        <v>316</v>
      </c>
      <c r="K237" t="s">
        <v>320</v>
      </c>
    </row>
    <row r="238" spans="1:14" x14ac:dyDescent="0.3">
      <c r="A238" t="str">
        <f t="shared" si="15"/>
        <v>8TH XI</v>
      </c>
      <c r="B238" s="46">
        <v>32536</v>
      </c>
      <c r="C238" t="s">
        <v>6</v>
      </c>
      <c r="D238" s="11" t="s">
        <v>130</v>
      </c>
      <c r="E238" s="11" t="s">
        <v>131</v>
      </c>
      <c r="F238" s="3" t="str">
        <f t="shared" si="16"/>
        <v>LOST</v>
      </c>
      <c r="G238" s="3">
        <v>0</v>
      </c>
      <c r="H238" s="3">
        <v>4</v>
      </c>
    </row>
    <row r="239" spans="1:14" x14ac:dyDescent="0.3">
      <c r="A239" t="str">
        <f t="shared" si="15"/>
        <v>8TH XI</v>
      </c>
      <c r="B239" s="46">
        <v>32543</v>
      </c>
      <c r="C239" t="s">
        <v>61</v>
      </c>
      <c r="D239" s="11" t="s">
        <v>130</v>
      </c>
      <c r="E239" s="11" t="s">
        <v>71</v>
      </c>
      <c r="F239" s="3" t="str">
        <f t="shared" si="16"/>
        <v>LOST</v>
      </c>
      <c r="G239" s="3">
        <v>1</v>
      </c>
      <c r="H239" s="3">
        <v>2</v>
      </c>
      <c r="I239" t="s">
        <v>321</v>
      </c>
    </row>
    <row r="240" spans="1:14" x14ac:dyDescent="0.3">
      <c r="A240" t="str">
        <f t="shared" si="15"/>
        <v>8TH XI</v>
      </c>
      <c r="B240" s="46">
        <v>32550</v>
      </c>
      <c r="C240" t="s">
        <v>31</v>
      </c>
      <c r="D240" s="11" t="s">
        <v>130</v>
      </c>
      <c r="E240" s="11" t="s">
        <v>131</v>
      </c>
      <c r="F240" s="3" t="str">
        <f t="shared" si="16"/>
        <v>DREW</v>
      </c>
      <c r="G240" s="3">
        <v>2</v>
      </c>
      <c r="H240" s="3">
        <v>2</v>
      </c>
      <c r="I240" t="s">
        <v>322</v>
      </c>
      <c r="J240" t="s">
        <v>323</v>
      </c>
    </row>
    <row r="241" spans="1:20" x14ac:dyDescent="0.3">
      <c r="A241" t="str">
        <f t="shared" si="15"/>
        <v>8TH XI</v>
      </c>
      <c r="B241" s="46">
        <v>32557</v>
      </c>
      <c r="C241" t="s">
        <v>35</v>
      </c>
      <c r="D241" s="11" t="s">
        <v>130</v>
      </c>
      <c r="E241" s="11" t="s">
        <v>71</v>
      </c>
      <c r="F241" s="3" t="str">
        <f t="shared" si="16"/>
        <v>LOST</v>
      </c>
      <c r="G241" s="3">
        <v>2</v>
      </c>
      <c r="H241" s="3">
        <v>8</v>
      </c>
      <c r="I241" t="s">
        <v>322</v>
      </c>
      <c r="J241" t="s">
        <v>324</v>
      </c>
    </row>
    <row r="242" spans="1:20" x14ac:dyDescent="0.3">
      <c r="A242" t="str">
        <f t="shared" si="15"/>
        <v>8TH XI</v>
      </c>
      <c r="B242" s="46">
        <v>32571</v>
      </c>
      <c r="C242" t="s">
        <v>28</v>
      </c>
      <c r="D242" s="11" t="s">
        <v>130</v>
      </c>
      <c r="E242" s="11" t="s">
        <v>71</v>
      </c>
      <c r="F242" s="3" t="str">
        <f t="shared" si="16"/>
        <v>WON</v>
      </c>
      <c r="G242" s="3">
        <v>3</v>
      </c>
      <c r="H242" s="3">
        <v>1</v>
      </c>
      <c r="I242" t="s">
        <v>278</v>
      </c>
      <c r="J242" t="s">
        <v>283</v>
      </c>
      <c r="K242" t="s">
        <v>283</v>
      </c>
    </row>
    <row r="243" spans="1:20" x14ac:dyDescent="0.3">
      <c r="A243" t="str">
        <f t="shared" si="15"/>
        <v>8TH XI</v>
      </c>
      <c r="B243" s="46">
        <v>32578</v>
      </c>
      <c r="C243" t="s">
        <v>146</v>
      </c>
      <c r="D243" s="11" t="s">
        <v>129</v>
      </c>
      <c r="E243" s="11" t="s">
        <v>131</v>
      </c>
      <c r="F243" s="3" t="str">
        <f t="shared" si="16"/>
        <v>LOST</v>
      </c>
      <c r="G243" s="3">
        <v>0</v>
      </c>
      <c r="H243" s="3">
        <v>1</v>
      </c>
    </row>
    <row r="244" spans="1:20" x14ac:dyDescent="0.3">
      <c r="A244" t="str">
        <f t="shared" si="15"/>
        <v>8TH XI</v>
      </c>
      <c r="B244" s="46">
        <v>32599</v>
      </c>
      <c r="C244" t="s">
        <v>30</v>
      </c>
      <c r="D244" s="11" t="s">
        <v>130</v>
      </c>
      <c r="E244" s="11" t="s">
        <v>71</v>
      </c>
      <c r="F244" s="3" t="str">
        <f t="shared" si="16"/>
        <v>LOST</v>
      </c>
      <c r="G244" s="3">
        <v>1</v>
      </c>
      <c r="H244" s="3">
        <v>2</v>
      </c>
      <c r="I244" t="s">
        <v>320</v>
      </c>
    </row>
    <row r="245" spans="1:20" x14ac:dyDescent="0.3">
      <c r="A245" t="str">
        <f t="shared" si="15"/>
        <v>8TH XI</v>
      </c>
      <c r="B245" s="46">
        <v>32606</v>
      </c>
      <c r="C245" t="s">
        <v>55</v>
      </c>
      <c r="D245" s="11" t="s">
        <v>130</v>
      </c>
      <c r="E245" s="11" t="s">
        <v>131</v>
      </c>
      <c r="F245" s="3" t="str">
        <f t="shared" si="16"/>
        <v>WON</v>
      </c>
      <c r="G245" s="3">
        <v>2</v>
      </c>
      <c r="H245" s="3">
        <v>0</v>
      </c>
      <c r="I245" t="s">
        <v>315</v>
      </c>
      <c r="J245" t="s">
        <v>315</v>
      </c>
    </row>
    <row r="246" spans="1:20" x14ac:dyDescent="0.3">
      <c r="A246" t="str">
        <f t="shared" si="15"/>
        <v>8TH XI</v>
      </c>
      <c r="B246" s="46">
        <v>32610</v>
      </c>
      <c r="C246" t="s">
        <v>146</v>
      </c>
      <c r="D246" s="11" t="s">
        <v>129</v>
      </c>
      <c r="E246" s="11" t="s">
        <v>131</v>
      </c>
      <c r="F246" s="3" t="str">
        <f t="shared" si="16"/>
        <v>WON</v>
      </c>
      <c r="G246" s="3">
        <v>3</v>
      </c>
      <c r="H246" s="3">
        <v>0</v>
      </c>
      <c r="I246" t="s">
        <v>315</v>
      </c>
      <c r="J246" t="s">
        <v>315</v>
      </c>
      <c r="K246" t="s">
        <v>233</v>
      </c>
    </row>
    <row r="247" spans="1:20" x14ac:dyDescent="0.3">
      <c r="A247" t="str">
        <f t="shared" si="15"/>
        <v>8TH XI</v>
      </c>
      <c r="B247" s="46">
        <v>32613</v>
      </c>
      <c r="C247" t="s">
        <v>35</v>
      </c>
      <c r="D247" s="11" t="s">
        <v>130</v>
      </c>
      <c r="E247" s="11" t="s">
        <v>131</v>
      </c>
      <c r="F247" s="3" t="str">
        <f t="shared" si="16"/>
        <v>LOST</v>
      </c>
      <c r="G247" s="3">
        <v>2</v>
      </c>
      <c r="H247" s="3">
        <v>3</v>
      </c>
      <c r="I247" t="s">
        <v>322</v>
      </c>
      <c r="J247" t="s">
        <v>316</v>
      </c>
    </row>
    <row r="248" spans="1:20" x14ac:dyDescent="0.3">
      <c r="A248" t="str">
        <f t="shared" si="15"/>
        <v>8TH XI</v>
      </c>
      <c r="B248" s="46">
        <v>32620</v>
      </c>
      <c r="C248" t="s">
        <v>46</v>
      </c>
      <c r="D248" s="11" t="s">
        <v>130</v>
      </c>
      <c r="E248" s="11" t="s">
        <v>71</v>
      </c>
      <c r="F248" s="3" t="str">
        <f t="shared" si="16"/>
        <v>LOST</v>
      </c>
      <c r="G248" s="3">
        <v>0</v>
      </c>
      <c r="H248" s="3">
        <v>6</v>
      </c>
    </row>
    <row r="249" spans="1:20" x14ac:dyDescent="0.3">
      <c r="B249" s="59" t="s">
        <v>134</v>
      </c>
      <c r="C249" s="60"/>
      <c r="D249" s="60"/>
      <c r="E249" s="60"/>
      <c r="F249" s="60"/>
      <c r="G249" s="60"/>
      <c r="H249" s="61"/>
    </row>
    <row r="250" spans="1:20" x14ac:dyDescent="0.3">
      <c r="B250" s="47" t="s">
        <v>65</v>
      </c>
      <c r="C250" s="6" t="s">
        <v>66</v>
      </c>
      <c r="D250" s="6" t="s">
        <v>67</v>
      </c>
      <c r="E250" s="7" t="s">
        <v>68</v>
      </c>
      <c r="F250" s="7" t="s">
        <v>69</v>
      </c>
      <c r="G250" s="8" t="s">
        <v>70</v>
      </c>
      <c r="H250" s="8" t="s">
        <v>71</v>
      </c>
      <c r="I250" s="69" t="s">
        <v>453</v>
      </c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</row>
    <row r="251" spans="1:20" x14ac:dyDescent="0.3">
      <c r="A251" t="str">
        <f t="shared" ref="A251:A281" si="17">$B$249</f>
        <v>9TH XI</v>
      </c>
      <c r="B251" s="46">
        <v>32396</v>
      </c>
      <c r="C251" t="s">
        <v>147</v>
      </c>
      <c r="D251" s="11" t="s">
        <v>129</v>
      </c>
      <c r="E251" s="11" t="s">
        <v>71</v>
      </c>
      <c r="F251" s="3" t="str">
        <f t="shared" ref="F251:F278" si="18">IF(G251&gt;H251,"WON",IF(H251&gt;G251,"LOST","DREW"))</f>
        <v>LOST</v>
      </c>
      <c r="G251" s="3">
        <v>0</v>
      </c>
      <c r="H251" s="3">
        <v>3</v>
      </c>
    </row>
    <row r="252" spans="1:20" x14ac:dyDescent="0.3">
      <c r="A252" t="str">
        <f t="shared" si="17"/>
        <v>9TH XI</v>
      </c>
      <c r="B252" s="46">
        <v>32400</v>
      </c>
      <c r="C252" t="s">
        <v>28</v>
      </c>
      <c r="D252" s="11" t="s">
        <v>129</v>
      </c>
      <c r="E252" s="11" t="s">
        <v>71</v>
      </c>
      <c r="F252" s="3" t="str">
        <f t="shared" si="18"/>
        <v>WON</v>
      </c>
      <c r="G252" s="3">
        <v>3</v>
      </c>
      <c r="H252" s="3">
        <v>0</v>
      </c>
      <c r="I252" t="s">
        <v>325</v>
      </c>
      <c r="J252" t="s">
        <v>326</v>
      </c>
      <c r="K252" t="s">
        <v>327</v>
      </c>
    </row>
    <row r="253" spans="1:20" x14ac:dyDescent="0.3">
      <c r="A253" t="str">
        <f t="shared" si="17"/>
        <v>9TH XI</v>
      </c>
      <c r="B253" s="46">
        <v>32403</v>
      </c>
      <c r="C253" t="s">
        <v>46</v>
      </c>
      <c r="D253" s="11" t="s">
        <v>130</v>
      </c>
      <c r="E253" s="11" t="s">
        <v>131</v>
      </c>
      <c r="F253" s="3" t="str">
        <f t="shared" si="18"/>
        <v>WON</v>
      </c>
      <c r="G253" s="3">
        <v>6</v>
      </c>
      <c r="H253" s="3">
        <v>0</v>
      </c>
      <c r="I253" t="s">
        <v>326</v>
      </c>
      <c r="J253" t="s">
        <v>326</v>
      </c>
      <c r="K253" t="s">
        <v>325</v>
      </c>
      <c r="L253" t="s">
        <v>325</v>
      </c>
      <c r="M253" t="s">
        <v>329</v>
      </c>
      <c r="N253" t="s">
        <v>330</v>
      </c>
    </row>
    <row r="254" spans="1:20" x14ac:dyDescent="0.3">
      <c r="A254" t="str">
        <f t="shared" si="17"/>
        <v>9TH XI</v>
      </c>
      <c r="B254" s="46">
        <v>32410</v>
      </c>
      <c r="C254" t="s">
        <v>28</v>
      </c>
      <c r="D254" s="11" t="s">
        <v>130</v>
      </c>
      <c r="E254" s="11" t="s">
        <v>131</v>
      </c>
      <c r="F254" s="3" t="str">
        <f t="shared" si="18"/>
        <v>WON</v>
      </c>
      <c r="G254" s="3">
        <v>2</v>
      </c>
      <c r="H254" s="3">
        <v>1</v>
      </c>
      <c r="I254" t="s">
        <v>328</v>
      </c>
      <c r="J254" t="s">
        <v>327</v>
      </c>
    </row>
    <row r="255" spans="1:20" x14ac:dyDescent="0.3">
      <c r="A255" t="str">
        <f t="shared" si="17"/>
        <v>9TH XI</v>
      </c>
      <c r="B255" s="46">
        <v>32417</v>
      </c>
      <c r="C255" t="s">
        <v>31</v>
      </c>
      <c r="D255" s="11" t="s">
        <v>130</v>
      </c>
      <c r="E255" s="11" t="s">
        <v>71</v>
      </c>
      <c r="F255" s="3" t="str">
        <f t="shared" si="18"/>
        <v>LOST</v>
      </c>
      <c r="G255" s="3">
        <v>0</v>
      </c>
      <c r="H255" s="3">
        <v>1</v>
      </c>
    </row>
    <row r="256" spans="1:20" x14ac:dyDescent="0.3">
      <c r="A256" t="str">
        <f t="shared" si="17"/>
        <v>9TH XI</v>
      </c>
      <c r="B256" s="46">
        <v>32424</v>
      </c>
      <c r="C256" t="s">
        <v>8</v>
      </c>
      <c r="D256" s="11" t="s">
        <v>130</v>
      </c>
      <c r="E256" s="11" t="s">
        <v>131</v>
      </c>
      <c r="F256" s="3" t="str">
        <f t="shared" si="18"/>
        <v>WON</v>
      </c>
      <c r="G256" s="3">
        <v>4</v>
      </c>
      <c r="H256" s="3">
        <v>1</v>
      </c>
      <c r="I256" t="s">
        <v>326</v>
      </c>
      <c r="J256" t="s">
        <v>331</v>
      </c>
      <c r="K256" t="s">
        <v>327</v>
      </c>
      <c r="L256" t="s">
        <v>328</v>
      </c>
    </row>
    <row r="257" spans="1:17" x14ac:dyDescent="0.3">
      <c r="A257" t="str">
        <f t="shared" si="17"/>
        <v>9TH XI</v>
      </c>
      <c r="B257" s="46">
        <v>32431</v>
      </c>
      <c r="C257" t="s">
        <v>44</v>
      </c>
      <c r="D257" s="11" t="s">
        <v>130</v>
      </c>
      <c r="E257" s="11" t="s">
        <v>131</v>
      </c>
      <c r="F257" s="3" t="str">
        <f t="shared" si="18"/>
        <v>WON</v>
      </c>
      <c r="G257" s="3">
        <v>6</v>
      </c>
      <c r="H257" s="3">
        <v>0</v>
      </c>
      <c r="I257" t="s">
        <v>332</v>
      </c>
      <c r="J257" t="s">
        <v>332</v>
      </c>
      <c r="K257" t="s">
        <v>333</v>
      </c>
      <c r="L257" t="s">
        <v>333</v>
      </c>
      <c r="M257" t="s">
        <v>326</v>
      </c>
      <c r="N257" t="s">
        <v>331</v>
      </c>
    </row>
    <row r="258" spans="1:17" x14ac:dyDescent="0.3">
      <c r="A258" t="str">
        <f t="shared" si="17"/>
        <v>9TH XI</v>
      </c>
      <c r="B258" s="46">
        <v>32438</v>
      </c>
      <c r="C258" t="s">
        <v>38</v>
      </c>
      <c r="D258" s="11" t="s">
        <v>129</v>
      </c>
      <c r="E258" s="11" t="s">
        <v>71</v>
      </c>
      <c r="F258" s="3" t="str">
        <f t="shared" si="18"/>
        <v>WON</v>
      </c>
      <c r="G258" s="3">
        <v>5</v>
      </c>
      <c r="H258" s="3">
        <v>0</v>
      </c>
      <c r="I258" t="s">
        <v>326</v>
      </c>
      <c r="J258" t="s">
        <v>325</v>
      </c>
      <c r="K258" t="s">
        <v>333</v>
      </c>
      <c r="L258" t="s">
        <v>328</v>
      </c>
      <c r="M258" t="s">
        <v>327</v>
      </c>
    </row>
    <row r="259" spans="1:17" x14ac:dyDescent="0.3">
      <c r="A259" t="str">
        <f t="shared" si="17"/>
        <v>9TH XI</v>
      </c>
      <c r="B259" s="46">
        <v>32445</v>
      </c>
      <c r="C259" t="s">
        <v>53</v>
      </c>
      <c r="D259" s="11" t="s">
        <v>139</v>
      </c>
      <c r="E259" s="11" t="s">
        <v>71</v>
      </c>
      <c r="F259" s="3" t="str">
        <f t="shared" si="18"/>
        <v>LOST</v>
      </c>
      <c r="G259" s="3">
        <v>3</v>
      </c>
      <c r="H259" s="3">
        <v>5</v>
      </c>
      <c r="I259" t="s">
        <v>326</v>
      </c>
      <c r="J259" t="s">
        <v>332</v>
      </c>
      <c r="K259" t="s">
        <v>327</v>
      </c>
    </row>
    <row r="260" spans="1:17" x14ac:dyDescent="0.3">
      <c r="A260" t="str">
        <f t="shared" si="17"/>
        <v>9TH XI</v>
      </c>
      <c r="B260" s="46">
        <v>32452</v>
      </c>
      <c r="C260" t="s">
        <v>8</v>
      </c>
      <c r="D260" s="11" t="s">
        <v>130</v>
      </c>
      <c r="E260" s="11" t="s">
        <v>71</v>
      </c>
      <c r="F260" s="3" t="str">
        <f t="shared" si="18"/>
        <v>WON</v>
      </c>
      <c r="G260" s="3">
        <v>4</v>
      </c>
      <c r="H260" s="3">
        <v>1</v>
      </c>
      <c r="I260" t="s">
        <v>333</v>
      </c>
      <c r="J260" t="s">
        <v>333</v>
      </c>
      <c r="K260" t="s">
        <v>333</v>
      </c>
      <c r="L260" t="s">
        <v>334</v>
      </c>
    </row>
    <row r="261" spans="1:17" x14ac:dyDescent="0.3">
      <c r="A261" t="str">
        <f t="shared" si="17"/>
        <v>9TH XI</v>
      </c>
      <c r="B261" s="46">
        <v>32459</v>
      </c>
      <c r="C261" t="s">
        <v>147</v>
      </c>
      <c r="D261" s="11" t="s">
        <v>139</v>
      </c>
      <c r="E261" s="11" t="s">
        <v>131</v>
      </c>
      <c r="F261" s="3" t="str">
        <f t="shared" si="18"/>
        <v>LOST</v>
      </c>
      <c r="G261" s="3">
        <v>3</v>
      </c>
      <c r="H261" s="3">
        <v>5</v>
      </c>
      <c r="I261" t="s">
        <v>326</v>
      </c>
      <c r="J261" t="s">
        <v>326</v>
      </c>
      <c r="K261" t="s">
        <v>328</v>
      </c>
    </row>
    <row r="262" spans="1:17" x14ac:dyDescent="0.3">
      <c r="A262" t="str">
        <f t="shared" si="17"/>
        <v>9TH XI</v>
      </c>
      <c r="B262" s="46">
        <v>32466</v>
      </c>
      <c r="C262" t="s">
        <v>25</v>
      </c>
      <c r="D262" s="11" t="s">
        <v>130</v>
      </c>
      <c r="E262" s="11" t="s">
        <v>131</v>
      </c>
      <c r="F262" s="3" t="str">
        <f t="shared" si="18"/>
        <v>WON</v>
      </c>
      <c r="G262" s="3">
        <v>7</v>
      </c>
      <c r="H262" s="3">
        <v>2</v>
      </c>
      <c r="I262" t="s">
        <v>326</v>
      </c>
      <c r="J262" t="s">
        <v>326</v>
      </c>
      <c r="K262" t="s">
        <v>326</v>
      </c>
      <c r="L262" t="s">
        <v>326</v>
      </c>
      <c r="M262" t="s">
        <v>327</v>
      </c>
      <c r="N262" t="s">
        <v>335</v>
      </c>
      <c r="O262" t="s">
        <v>211</v>
      </c>
    </row>
    <row r="263" spans="1:17" x14ac:dyDescent="0.3">
      <c r="A263" t="str">
        <f t="shared" si="17"/>
        <v>9TH XI</v>
      </c>
      <c r="B263" s="46">
        <v>32473</v>
      </c>
      <c r="C263" t="s">
        <v>6</v>
      </c>
      <c r="D263" s="11" t="s">
        <v>130</v>
      </c>
      <c r="E263" s="11" t="s">
        <v>71</v>
      </c>
      <c r="F263" s="3" t="str">
        <f t="shared" si="18"/>
        <v>WON</v>
      </c>
      <c r="G263" s="3">
        <v>8</v>
      </c>
      <c r="H263" s="3">
        <v>1</v>
      </c>
      <c r="I263" t="s">
        <v>326</v>
      </c>
      <c r="J263" t="s">
        <v>326</v>
      </c>
      <c r="K263" t="s">
        <v>327</v>
      </c>
      <c r="L263" t="s">
        <v>327</v>
      </c>
      <c r="M263" t="s">
        <v>333</v>
      </c>
      <c r="N263" t="s">
        <v>333</v>
      </c>
      <c r="O263" t="s">
        <v>328</v>
      </c>
      <c r="P263" t="s">
        <v>325</v>
      </c>
    </row>
    <row r="264" spans="1:17" x14ac:dyDescent="0.3">
      <c r="A264" t="str">
        <f t="shared" si="17"/>
        <v>9TH XI</v>
      </c>
      <c r="B264" s="46">
        <v>32480</v>
      </c>
      <c r="C264" t="s">
        <v>28</v>
      </c>
      <c r="D264" s="11" t="s">
        <v>130</v>
      </c>
      <c r="E264" s="11" t="s">
        <v>71</v>
      </c>
      <c r="F264" s="3" t="str">
        <f t="shared" si="18"/>
        <v>LOST</v>
      </c>
      <c r="G264" s="3">
        <v>2</v>
      </c>
      <c r="H264" s="3">
        <v>3</v>
      </c>
      <c r="I264" t="s">
        <v>325</v>
      </c>
      <c r="J264" t="s">
        <v>328</v>
      </c>
    </row>
    <row r="265" spans="1:17" x14ac:dyDescent="0.3">
      <c r="A265" t="str">
        <f t="shared" si="17"/>
        <v>9TH XI</v>
      </c>
      <c r="B265" s="46">
        <v>32487</v>
      </c>
      <c r="C265" t="s">
        <v>24</v>
      </c>
      <c r="D265" s="11" t="s">
        <v>129</v>
      </c>
      <c r="E265" s="11" t="s">
        <v>71</v>
      </c>
      <c r="F265" s="3" t="str">
        <f t="shared" si="18"/>
        <v>WON</v>
      </c>
      <c r="G265" s="3">
        <v>6</v>
      </c>
      <c r="H265" s="3">
        <v>2</v>
      </c>
      <c r="I265" t="s">
        <v>326</v>
      </c>
      <c r="J265" t="s">
        <v>326</v>
      </c>
      <c r="K265" t="s">
        <v>327</v>
      </c>
      <c r="L265" t="s">
        <v>320</v>
      </c>
      <c r="M265" t="s">
        <v>328</v>
      </c>
      <c r="N265" t="s">
        <v>325</v>
      </c>
    </row>
    <row r="266" spans="1:17" x14ac:dyDescent="0.3">
      <c r="A266" t="str">
        <f t="shared" si="17"/>
        <v>9TH XI</v>
      </c>
      <c r="B266" s="46">
        <v>32494</v>
      </c>
      <c r="C266" t="s">
        <v>46</v>
      </c>
      <c r="D266" s="11" t="s">
        <v>129</v>
      </c>
      <c r="E266" s="11" t="s">
        <v>131</v>
      </c>
      <c r="F266" s="3" t="str">
        <f t="shared" si="18"/>
        <v>DREW</v>
      </c>
      <c r="G266" s="3">
        <v>3</v>
      </c>
      <c r="H266" s="3">
        <v>3</v>
      </c>
      <c r="I266" t="s">
        <v>326</v>
      </c>
      <c r="J266" t="s">
        <v>326</v>
      </c>
      <c r="K266" t="s">
        <v>328</v>
      </c>
    </row>
    <row r="267" spans="1:17" x14ac:dyDescent="0.3">
      <c r="A267" t="str">
        <f t="shared" si="17"/>
        <v>9TH XI</v>
      </c>
      <c r="B267" s="46">
        <v>32515</v>
      </c>
      <c r="C267" t="s">
        <v>42</v>
      </c>
      <c r="D267" s="11" t="s">
        <v>129</v>
      </c>
      <c r="E267" s="11" t="s">
        <v>131</v>
      </c>
      <c r="F267" s="3" t="str">
        <f t="shared" si="18"/>
        <v>WON</v>
      </c>
      <c r="G267" s="3">
        <v>4</v>
      </c>
      <c r="H267" s="3">
        <v>3</v>
      </c>
      <c r="I267" t="s">
        <v>329</v>
      </c>
      <c r="J267" t="s">
        <v>329</v>
      </c>
      <c r="K267" t="s">
        <v>329</v>
      </c>
      <c r="L267" t="s">
        <v>331</v>
      </c>
    </row>
    <row r="268" spans="1:17" x14ac:dyDescent="0.3">
      <c r="A268" t="str">
        <f t="shared" si="17"/>
        <v>9TH XI</v>
      </c>
      <c r="B268" s="46">
        <v>32522</v>
      </c>
      <c r="C268" t="s">
        <v>31</v>
      </c>
      <c r="D268" s="11" t="s">
        <v>130</v>
      </c>
      <c r="E268" s="11" t="s">
        <v>131</v>
      </c>
      <c r="F268" s="3" t="str">
        <f t="shared" si="18"/>
        <v>LOST</v>
      </c>
      <c r="G268" s="3">
        <v>0</v>
      </c>
      <c r="H268" s="3">
        <v>2</v>
      </c>
    </row>
    <row r="269" spans="1:17" x14ac:dyDescent="0.3">
      <c r="A269" t="str">
        <f t="shared" si="17"/>
        <v>9TH XI</v>
      </c>
      <c r="B269" s="46">
        <v>32529</v>
      </c>
      <c r="C269" t="s">
        <v>8</v>
      </c>
      <c r="D269" s="11" t="s">
        <v>130</v>
      </c>
      <c r="E269" s="11" t="s">
        <v>131</v>
      </c>
      <c r="F269" s="3" t="str">
        <f t="shared" si="18"/>
        <v>LOST</v>
      </c>
      <c r="G269" s="3">
        <v>1</v>
      </c>
      <c r="H269" s="3">
        <v>2</v>
      </c>
      <c r="I269" t="s">
        <v>335</v>
      </c>
    </row>
    <row r="270" spans="1:17" x14ac:dyDescent="0.3">
      <c r="A270" t="str">
        <f t="shared" si="17"/>
        <v>9TH XI</v>
      </c>
      <c r="B270" s="46">
        <v>32536</v>
      </c>
      <c r="C270" t="s">
        <v>148</v>
      </c>
      <c r="D270" s="11" t="s">
        <v>129</v>
      </c>
      <c r="E270" s="11" t="s">
        <v>131</v>
      </c>
      <c r="F270" s="3" t="str">
        <f t="shared" si="18"/>
        <v>WON</v>
      </c>
      <c r="G270" s="3">
        <v>9</v>
      </c>
      <c r="H270" s="3">
        <v>1</v>
      </c>
      <c r="I270" t="s">
        <v>325</v>
      </c>
      <c r="J270" t="s">
        <v>325</v>
      </c>
      <c r="K270" t="s">
        <v>325</v>
      </c>
      <c r="L270" t="s">
        <v>325</v>
      </c>
      <c r="M270" t="s">
        <v>336</v>
      </c>
      <c r="N270" t="s">
        <v>336</v>
      </c>
      <c r="O270" t="s">
        <v>327</v>
      </c>
      <c r="P270" t="s">
        <v>337</v>
      </c>
      <c r="Q270" t="s">
        <v>326</v>
      </c>
    </row>
    <row r="271" spans="1:17" x14ac:dyDescent="0.3">
      <c r="A271" t="str">
        <f t="shared" si="17"/>
        <v>9TH XI</v>
      </c>
      <c r="B271" s="46">
        <v>32543</v>
      </c>
      <c r="C271" t="s">
        <v>34</v>
      </c>
      <c r="D271" s="11" t="s">
        <v>130</v>
      </c>
      <c r="E271" s="11" t="s">
        <v>71</v>
      </c>
      <c r="F271" s="3" t="str">
        <f t="shared" si="18"/>
        <v>WON</v>
      </c>
      <c r="G271" s="3">
        <v>5</v>
      </c>
      <c r="H271" s="3">
        <v>2</v>
      </c>
      <c r="I271" t="s">
        <v>326</v>
      </c>
      <c r="J271" t="s">
        <v>326</v>
      </c>
      <c r="K271" t="s">
        <v>333</v>
      </c>
      <c r="L271" t="s">
        <v>337</v>
      </c>
      <c r="M271" t="s">
        <v>211</v>
      </c>
    </row>
    <row r="272" spans="1:17" x14ac:dyDescent="0.3">
      <c r="A272" t="str">
        <f t="shared" si="17"/>
        <v>9TH XI</v>
      </c>
      <c r="B272" s="46">
        <v>32550</v>
      </c>
      <c r="C272" t="s">
        <v>8</v>
      </c>
      <c r="D272" s="11" t="s">
        <v>130</v>
      </c>
      <c r="E272" s="11" t="s">
        <v>71</v>
      </c>
      <c r="F272" s="3" t="str">
        <f t="shared" si="18"/>
        <v>WON</v>
      </c>
      <c r="G272" s="3">
        <v>5</v>
      </c>
      <c r="H272" s="3">
        <v>1</v>
      </c>
      <c r="I272" t="s">
        <v>333</v>
      </c>
      <c r="J272" t="s">
        <v>333</v>
      </c>
      <c r="K272" t="s">
        <v>338</v>
      </c>
      <c r="L272" t="s">
        <v>338</v>
      </c>
      <c r="M272" t="s">
        <v>337</v>
      </c>
    </row>
    <row r="273" spans="1:20" x14ac:dyDescent="0.3">
      <c r="A273" t="str">
        <f t="shared" si="17"/>
        <v>9TH XI</v>
      </c>
      <c r="B273" s="46">
        <v>32557</v>
      </c>
      <c r="C273" t="s">
        <v>25</v>
      </c>
      <c r="D273" s="11" t="s">
        <v>130</v>
      </c>
      <c r="E273" s="11" t="s">
        <v>71</v>
      </c>
      <c r="F273" s="3" t="str">
        <f t="shared" si="18"/>
        <v>LOST</v>
      </c>
      <c r="G273" s="3">
        <v>0</v>
      </c>
      <c r="H273" s="3">
        <v>1</v>
      </c>
    </row>
    <row r="274" spans="1:20" x14ac:dyDescent="0.3">
      <c r="A274" t="str">
        <f t="shared" si="17"/>
        <v>9TH XI</v>
      </c>
      <c r="B274" s="46">
        <v>32564</v>
      </c>
      <c r="C274" t="s">
        <v>6</v>
      </c>
      <c r="D274" s="11" t="s">
        <v>130</v>
      </c>
      <c r="E274" s="11" t="s">
        <v>131</v>
      </c>
      <c r="F274" s="3" t="str">
        <f t="shared" si="18"/>
        <v>WON</v>
      </c>
      <c r="G274" s="3">
        <v>2</v>
      </c>
      <c r="H274" s="3">
        <v>1</v>
      </c>
      <c r="I274" t="s">
        <v>333</v>
      </c>
      <c r="J274" t="s">
        <v>325</v>
      </c>
    </row>
    <row r="275" spans="1:20" x14ac:dyDescent="0.3">
      <c r="A275" t="str">
        <f t="shared" si="17"/>
        <v>9TH XI</v>
      </c>
      <c r="B275" s="46">
        <v>32571</v>
      </c>
      <c r="C275" t="s">
        <v>16</v>
      </c>
      <c r="D275" s="11" t="s">
        <v>129</v>
      </c>
      <c r="E275" s="11" t="s">
        <v>131</v>
      </c>
      <c r="F275" s="3" t="str">
        <f t="shared" si="18"/>
        <v>DREW</v>
      </c>
      <c r="G275" s="3">
        <v>1</v>
      </c>
      <c r="H275" s="3">
        <v>1</v>
      </c>
      <c r="I275" t="s">
        <v>333</v>
      </c>
    </row>
    <row r="276" spans="1:20" x14ac:dyDescent="0.3">
      <c r="A276" t="str">
        <f t="shared" si="17"/>
        <v>9TH XI</v>
      </c>
      <c r="B276" s="46">
        <v>32578</v>
      </c>
      <c r="C276" t="s">
        <v>34</v>
      </c>
      <c r="D276" s="11" t="s">
        <v>130</v>
      </c>
      <c r="E276" s="11" t="s">
        <v>131</v>
      </c>
      <c r="F276" s="3" t="str">
        <f t="shared" si="18"/>
        <v>WON</v>
      </c>
      <c r="G276" s="3">
        <v>2</v>
      </c>
      <c r="H276" s="3">
        <v>1</v>
      </c>
      <c r="I276" t="s">
        <v>333</v>
      </c>
      <c r="J276" t="s">
        <v>333</v>
      </c>
    </row>
    <row r="277" spans="1:20" x14ac:dyDescent="0.3">
      <c r="A277" t="str">
        <f t="shared" si="17"/>
        <v>9TH XI</v>
      </c>
      <c r="B277" s="46">
        <v>32585</v>
      </c>
      <c r="C277" t="s">
        <v>46</v>
      </c>
      <c r="D277" s="11" t="s">
        <v>130</v>
      </c>
      <c r="E277" s="11" t="s">
        <v>71</v>
      </c>
      <c r="F277" s="3" t="str">
        <f t="shared" si="18"/>
        <v>WON</v>
      </c>
      <c r="G277" s="3">
        <v>4</v>
      </c>
      <c r="H277" s="3">
        <v>3</v>
      </c>
      <c r="I277" t="s">
        <v>325</v>
      </c>
      <c r="J277" t="s">
        <v>325</v>
      </c>
      <c r="K277" t="s">
        <v>333</v>
      </c>
      <c r="L277" t="s">
        <v>326</v>
      </c>
    </row>
    <row r="278" spans="1:20" x14ac:dyDescent="0.3">
      <c r="A278" t="str">
        <f t="shared" si="17"/>
        <v>9TH XI</v>
      </c>
      <c r="B278" s="67">
        <v>32599</v>
      </c>
      <c r="C278" s="63" t="s">
        <v>149</v>
      </c>
      <c r="D278" s="57" t="s">
        <v>129</v>
      </c>
      <c r="E278" s="57" t="s">
        <v>131</v>
      </c>
      <c r="F278" s="62" t="str">
        <f t="shared" si="18"/>
        <v>WON</v>
      </c>
      <c r="G278" s="62">
        <v>12</v>
      </c>
      <c r="H278" s="62">
        <v>0</v>
      </c>
      <c r="I278" t="s">
        <v>326</v>
      </c>
      <c r="J278" t="s">
        <v>326</v>
      </c>
      <c r="K278" t="s">
        <v>326</v>
      </c>
      <c r="L278" t="s">
        <v>326</v>
      </c>
      <c r="M278" t="s">
        <v>327</v>
      </c>
      <c r="N278" t="s">
        <v>327</v>
      </c>
    </row>
    <row r="279" spans="1:20" x14ac:dyDescent="0.3">
      <c r="B279" s="67"/>
      <c r="C279" s="63"/>
      <c r="D279" s="57"/>
      <c r="E279" s="57"/>
      <c r="F279" s="62"/>
      <c r="G279" s="62"/>
      <c r="H279" s="62"/>
      <c r="I279" t="s">
        <v>335</v>
      </c>
      <c r="J279" t="s">
        <v>339</v>
      </c>
      <c r="K279" t="s">
        <v>331</v>
      </c>
      <c r="L279" t="s">
        <v>325</v>
      </c>
      <c r="M279" t="s">
        <v>337</v>
      </c>
      <c r="N279" t="s">
        <v>333</v>
      </c>
    </row>
    <row r="280" spans="1:20" x14ac:dyDescent="0.3">
      <c r="A280" t="str">
        <f t="shared" si="17"/>
        <v>9TH XI</v>
      </c>
      <c r="B280" s="46">
        <v>32606</v>
      </c>
      <c r="C280" t="s">
        <v>38</v>
      </c>
      <c r="D280" s="11" t="s">
        <v>129</v>
      </c>
      <c r="E280" s="11" t="s">
        <v>71</v>
      </c>
      <c r="F280" s="3" t="str">
        <f>IF(G280&gt;H280,"WON",IF(H280&gt;G280,"LOST","DREW"))</f>
        <v>WON</v>
      </c>
      <c r="G280" s="3">
        <v>8</v>
      </c>
      <c r="H280" s="3">
        <v>1</v>
      </c>
      <c r="I280" t="s">
        <v>325</v>
      </c>
      <c r="J280" t="s">
        <v>325</v>
      </c>
      <c r="K280" t="s">
        <v>326</v>
      </c>
      <c r="L280" t="s">
        <v>326</v>
      </c>
      <c r="M280" t="s">
        <v>299</v>
      </c>
      <c r="N280" t="s">
        <v>299</v>
      </c>
      <c r="O280" t="s">
        <v>327</v>
      </c>
      <c r="P280" t="s">
        <v>336</v>
      </c>
    </row>
    <row r="281" spans="1:20" x14ac:dyDescent="0.3">
      <c r="A281" t="str">
        <f t="shared" si="17"/>
        <v>9TH XI</v>
      </c>
      <c r="B281" s="46">
        <v>32610</v>
      </c>
      <c r="C281" t="s">
        <v>44</v>
      </c>
      <c r="D281" s="11" t="s">
        <v>130</v>
      </c>
      <c r="E281" s="11" t="s">
        <v>71</v>
      </c>
      <c r="F281" s="3" t="str">
        <f>IF(G281&gt;H281,"WON",IF(H281&gt;G281,"LOST","DREW"))</f>
        <v>WON</v>
      </c>
      <c r="G281" s="3">
        <v>8</v>
      </c>
      <c r="H281" s="3">
        <v>0</v>
      </c>
      <c r="I281" t="s">
        <v>325</v>
      </c>
      <c r="J281" t="s">
        <v>325</v>
      </c>
      <c r="K281" t="s">
        <v>325</v>
      </c>
      <c r="L281" t="s">
        <v>326</v>
      </c>
      <c r="M281" t="s">
        <v>326</v>
      </c>
      <c r="N281" t="s">
        <v>326</v>
      </c>
      <c r="O281" t="s">
        <v>327</v>
      </c>
      <c r="P281" t="s">
        <v>340</v>
      </c>
    </row>
    <row r="282" spans="1:20" x14ac:dyDescent="0.3">
      <c r="B282" s="59" t="s">
        <v>79</v>
      </c>
      <c r="C282" s="60"/>
      <c r="D282" s="60"/>
      <c r="E282" s="60"/>
      <c r="F282" s="60"/>
      <c r="G282" s="60"/>
      <c r="H282" s="61"/>
    </row>
    <row r="283" spans="1:20" x14ac:dyDescent="0.3">
      <c r="B283" s="47" t="s">
        <v>65</v>
      </c>
      <c r="C283" s="6" t="s">
        <v>66</v>
      </c>
      <c r="D283" s="6" t="s">
        <v>67</v>
      </c>
      <c r="E283" s="7" t="s">
        <v>68</v>
      </c>
      <c r="F283" s="7" t="s">
        <v>69</v>
      </c>
      <c r="G283" s="8" t="s">
        <v>70</v>
      </c>
      <c r="H283" s="8" t="s">
        <v>71</v>
      </c>
      <c r="I283" s="69" t="s">
        <v>453</v>
      </c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</row>
    <row r="284" spans="1:20" x14ac:dyDescent="0.3">
      <c r="A284" t="str">
        <f t="shared" ref="A284:A306" si="19">$B$282</f>
        <v>A XI</v>
      </c>
      <c r="B284" s="46">
        <v>32394</v>
      </c>
      <c r="C284" t="s">
        <v>20</v>
      </c>
      <c r="D284" s="11" t="s">
        <v>129</v>
      </c>
      <c r="E284" s="11" t="s">
        <v>131</v>
      </c>
      <c r="F284" s="3" t="str">
        <f>IF(G284&gt;H284,"WON",IF(H284&gt;G284,"LOST","DREW"))</f>
        <v>LOST</v>
      </c>
      <c r="G284" s="3">
        <v>0</v>
      </c>
      <c r="H284" s="3">
        <v>2</v>
      </c>
    </row>
    <row r="285" spans="1:20" x14ac:dyDescent="0.3">
      <c r="A285" t="str">
        <f t="shared" si="19"/>
        <v>A XI</v>
      </c>
      <c r="B285" s="46">
        <v>32401</v>
      </c>
      <c r="C285" t="s">
        <v>28</v>
      </c>
      <c r="D285" s="11" t="s">
        <v>129</v>
      </c>
      <c r="E285" s="11" t="s">
        <v>71</v>
      </c>
      <c r="F285" s="3" t="str">
        <f t="shared" ref="F285:F306" si="20">IF(G285&gt;H285,"WON",IF(H285&gt;G285,"LOST","DREW"))</f>
        <v>DREW</v>
      </c>
      <c r="G285" s="3">
        <v>2</v>
      </c>
      <c r="H285" s="3">
        <v>2</v>
      </c>
      <c r="I285" t="s">
        <v>341</v>
      </c>
      <c r="J285" t="s">
        <v>342</v>
      </c>
    </row>
    <row r="286" spans="1:20" x14ac:dyDescent="0.3">
      <c r="A286" t="str">
        <f t="shared" si="19"/>
        <v>A XI</v>
      </c>
      <c r="B286" s="46">
        <v>32410</v>
      </c>
      <c r="C286" t="s">
        <v>57</v>
      </c>
      <c r="D286" s="11" t="s">
        <v>130</v>
      </c>
      <c r="E286" s="11" t="s">
        <v>71</v>
      </c>
      <c r="F286" s="3" t="str">
        <f t="shared" si="20"/>
        <v>LOST</v>
      </c>
      <c r="G286" s="3">
        <v>1</v>
      </c>
      <c r="H286" s="3">
        <v>3</v>
      </c>
      <c r="I286" t="s">
        <v>343</v>
      </c>
    </row>
    <row r="287" spans="1:20" x14ac:dyDescent="0.3">
      <c r="A287" t="str">
        <f t="shared" si="19"/>
        <v>A XI</v>
      </c>
      <c r="B287" s="46">
        <v>32417</v>
      </c>
      <c r="C287" t="s">
        <v>150</v>
      </c>
      <c r="D287" s="11" t="s">
        <v>130</v>
      </c>
      <c r="E287" s="11" t="s">
        <v>131</v>
      </c>
      <c r="F287" s="3" t="str">
        <f t="shared" si="20"/>
        <v>WON</v>
      </c>
      <c r="G287" s="3">
        <v>2</v>
      </c>
      <c r="H287" s="3">
        <v>0</v>
      </c>
      <c r="I287" t="s">
        <v>229</v>
      </c>
      <c r="J287" t="s">
        <v>226</v>
      </c>
    </row>
    <row r="288" spans="1:20" x14ac:dyDescent="0.3">
      <c r="A288" t="str">
        <f t="shared" si="19"/>
        <v>A XI</v>
      </c>
      <c r="B288" s="46">
        <v>32431</v>
      </c>
      <c r="C288" t="s">
        <v>53</v>
      </c>
      <c r="D288" s="11" t="s">
        <v>130</v>
      </c>
      <c r="E288" s="11" t="s">
        <v>71</v>
      </c>
      <c r="F288" s="3" t="str">
        <f t="shared" si="20"/>
        <v>DREW</v>
      </c>
      <c r="G288" s="3">
        <v>2</v>
      </c>
      <c r="H288" s="3">
        <v>2</v>
      </c>
      <c r="I288" t="s">
        <v>241</v>
      </c>
      <c r="J288" t="s">
        <v>226</v>
      </c>
    </row>
    <row r="289" spans="1:13" x14ac:dyDescent="0.3">
      <c r="A289" t="str">
        <f t="shared" si="19"/>
        <v>A XI</v>
      </c>
      <c r="B289" s="46">
        <v>32438</v>
      </c>
      <c r="C289" t="s">
        <v>26</v>
      </c>
      <c r="D289" s="11" t="s">
        <v>139</v>
      </c>
      <c r="E289" s="11" t="s">
        <v>71</v>
      </c>
      <c r="F289" s="3" t="str">
        <f t="shared" si="20"/>
        <v>WON</v>
      </c>
      <c r="G289" s="3">
        <v>3</v>
      </c>
      <c r="H289" s="3">
        <v>2</v>
      </c>
      <c r="I289" t="s">
        <v>229</v>
      </c>
      <c r="J289" t="s">
        <v>229</v>
      </c>
      <c r="K289" t="s">
        <v>229</v>
      </c>
    </row>
    <row r="290" spans="1:13" x14ac:dyDescent="0.3">
      <c r="A290" t="str">
        <f t="shared" si="19"/>
        <v>A XI</v>
      </c>
      <c r="B290" s="46">
        <v>32445</v>
      </c>
      <c r="C290" t="s">
        <v>4</v>
      </c>
      <c r="D290" s="11" t="s">
        <v>130</v>
      </c>
      <c r="E290" s="11" t="s">
        <v>131</v>
      </c>
      <c r="F290" s="3" t="str">
        <f t="shared" si="20"/>
        <v>LOST</v>
      </c>
      <c r="G290" s="3">
        <v>1</v>
      </c>
      <c r="H290" s="3">
        <v>6</v>
      </c>
      <c r="I290" t="s">
        <v>216</v>
      </c>
    </row>
    <row r="291" spans="1:13" x14ac:dyDescent="0.3">
      <c r="A291" t="str">
        <f t="shared" si="19"/>
        <v>A XI</v>
      </c>
      <c r="B291" s="46">
        <v>32452</v>
      </c>
      <c r="C291" t="s">
        <v>86</v>
      </c>
      <c r="D291" s="11" t="s">
        <v>130</v>
      </c>
      <c r="E291" s="11" t="s">
        <v>71</v>
      </c>
      <c r="F291" s="3" t="str">
        <f t="shared" si="20"/>
        <v>DREW</v>
      </c>
      <c r="G291" s="3">
        <v>2</v>
      </c>
      <c r="H291" s="3">
        <v>2</v>
      </c>
      <c r="I291" t="s">
        <v>232</v>
      </c>
      <c r="J291" t="s">
        <v>211</v>
      </c>
    </row>
    <row r="292" spans="1:13" x14ac:dyDescent="0.3">
      <c r="A292" t="str">
        <f t="shared" si="19"/>
        <v>A XI</v>
      </c>
      <c r="B292" s="46">
        <v>32459</v>
      </c>
      <c r="C292" t="s">
        <v>2</v>
      </c>
      <c r="D292" s="11" t="s">
        <v>130</v>
      </c>
      <c r="E292" s="11" t="s">
        <v>131</v>
      </c>
      <c r="F292" s="3" t="str">
        <f t="shared" si="20"/>
        <v>WON</v>
      </c>
      <c r="G292" s="3">
        <v>5</v>
      </c>
      <c r="H292" s="3">
        <v>2</v>
      </c>
      <c r="I292" t="s">
        <v>231</v>
      </c>
      <c r="J292" t="s">
        <v>342</v>
      </c>
      <c r="K292" t="s">
        <v>229</v>
      </c>
      <c r="L292" t="s">
        <v>229</v>
      </c>
      <c r="M292" t="s">
        <v>232</v>
      </c>
    </row>
    <row r="293" spans="1:13" x14ac:dyDescent="0.3">
      <c r="A293" t="str">
        <f t="shared" si="19"/>
        <v>A XI</v>
      </c>
      <c r="B293" s="46">
        <v>32473</v>
      </c>
      <c r="C293" t="s">
        <v>86</v>
      </c>
      <c r="D293" s="11" t="s">
        <v>130</v>
      </c>
      <c r="E293" s="11" t="s">
        <v>131</v>
      </c>
      <c r="F293" s="3" t="str">
        <f t="shared" si="20"/>
        <v>LOST</v>
      </c>
      <c r="G293" s="3">
        <v>4</v>
      </c>
      <c r="H293" s="3">
        <v>5</v>
      </c>
      <c r="I293" t="s">
        <v>232</v>
      </c>
      <c r="J293" t="s">
        <v>306</v>
      </c>
      <c r="K293" t="s">
        <v>248</v>
      </c>
      <c r="L293" t="s">
        <v>344</v>
      </c>
    </row>
    <row r="294" spans="1:13" x14ac:dyDescent="0.3">
      <c r="A294" t="str">
        <f t="shared" si="19"/>
        <v>A XI</v>
      </c>
      <c r="B294" s="46">
        <v>32480</v>
      </c>
      <c r="C294" t="s">
        <v>54</v>
      </c>
      <c r="D294" s="11" t="s">
        <v>130</v>
      </c>
      <c r="E294" s="11" t="s">
        <v>71</v>
      </c>
      <c r="F294" s="3" t="str">
        <f t="shared" si="20"/>
        <v>LOST</v>
      </c>
      <c r="G294" s="3">
        <v>0</v>
      </c>
      <c r="H294" s="3">
        <v>2</v>
      </c>
    </row>
    <row r="295" spans="1:13" x14ac:dyDescent="0.3">
      <c r="A295" t="str">
        <f t="shared" si="19"/>
        <v>A XI</v>
      </c>
      <c r="B295" s="46">
        <v>32487</v>
      </c>
      <c r="C295" t="s">
        <v>4</v>
      </c>
      <c r="D295" s="11" t="s">
        <v>139</v>
      </c>
      <c r="E295" s="11" t="s">
        <v>131</v>
      </c>
      <c r="F295" s="3" t="str">
        <f t="shared" si="20"/>
        <v>WON</v>
      </c>
      <c r="G295" s="3">
        <v>2</v>
      </c>
      <c r="H295" s="3">
        <v>0</v>
      </c>
      <c r="I295" t="s">
        <v>242</v>
      </c>
      <c r="J295" t="s">
        <v>248</v>
      </c>
    </row>
    <row r="296" spans="1:13" x14ac:dyDescent="0.3">
      <c r="A296" t="str">
        <f t="shared" si="19"/>
        <v>A XI</v>
      </c>
      <c r="B296" s="46">
        <v>32522</v>
      </c>
      <c r="C296" t="s">
        <v>57</v>
      </c>
      <c r="D296" s="11" t="s">
        <v>130</v>
      </c>
      <c r="E296" s="11" t="s">
        <v>131</v>
      </c>
      <c r="F296" s="3" t="str">
        <f t="shared" si="20"/>
        <v>LOST</v>
      </c>
      <c r="G296" s="3">
        <v>2</v>
      </c>
      <c r="H296" s="3">
        <v>3</v>
      </c>
      <c r="I296" t="s">
        <v>264</v>
      </c>
      <c r="J296" t="s">
        <v>342</v>
      </c>
    </row>
    <row r="297" spans="1:13" x14ac:dyDescent="0.3">
      <c r="A297" t="str">
        <f t="shared" si="19"/>
        <v>A XI</v>
      </c>
      <c r="B297" s="46">
        <v>32529</v>
      </c>
      <c r="C297" t="s">
        <v>54</v>
      </c>
      <c r="D297" s="11" t="s">
        <v>130</v>
      </c>
      <c r="E297" s="11" t="s">
        <v>131</v>
      </c>
      <c r="F297" s="3" t="str">
        <f t="shared" si="20"/>
        <v>LOST</v>
      </c>
      <c r="G297" s="3">
        <v>0</v>
      </c>
      <c r="H297" s="3">
        <v>1</v>
      </c>
    </row>
    <row r="298" spans="1:13" x14ac:dyDescent="0.3">
      <c r="A298" t="str">
        <f t="shared" si="19"/>
        <v>A XI</v>
      </c>
      <c r="B298" s="46">
        <v>32536</v>
      </c>
      <c r="C298" t="s">
        <v>4</v>
      </c>
      <c r="D298" s="11" t="s">
        <v>130</v>
      </c>
      <c r="E298" s="11" t="s">
        <v>71</v>
      </c>
      <c r="F298" s="3" t="str">
        <f t="shared" si="20"/>
        <v>LOST</v>
      </c>
      <c r="G298" s="3">
        <v>2</v>
      </c>
      <c r="H298" s="3">
        <v>6</v>
      </c>
      <c r="I298" t="s">
        <v>264</v>
      </c>
      <c r="J298" t="s">
        <v>248</v>
      </c>
    </row>
    <row r="299" spans="1:13" x14ac:dyDescent="0.3">
      <c r="A299" t="str">
        <f t="shared" si="19"/>
        <v>A XI</v>
      </c>
      <c r="B299" s="46">
        <v>32543</v>
      </c>
      <c r="C299" t="s">
        <v>12</v>
      </c>
      <c r="D299" s="11" t="s">
        <v>130</v>
      </c>
      <c r="E299" s="11" t="s">
        <v>131</v>
      </c>
      <c r="F299" s="3" t="str">
        <f t="shared" si="20"/>
        <v>DREW</v>
      </c>
      <c r="G299" s="3">
        <v>1</v>
      </c>
      <c r="H299" s="3">
        <v>1</v>
      </c>
      <c r="I299" t="s">
        <v>345</v>
      </c>
    </row>
    <row r="300" spans="1:13" x14ac:dyDescent="0.3">
      <c r="A300" t="str">
        <f t="shared" si="19"/>
        <v>A XI</v>
      </c>
      <c r="B300" s="46">
        <v>32564</v>
      </c>
      <c r="C300" t="s">
        <v>150</v>
      </c>
      <c r="D300" s="11" t="s">
        <v>130</v>
      </c>
      <c r="E300" s="11" t="s">
        <v>71</v>
      </c>
      <c r="F300" s="3" t="str">
        <f t="shared" si="20"/>
        <v>LOST</v>
      </c>
      <c r="G300" s="3">
        <v>2</v>
      </c>
      <c r="H300" s="3">
        <v>3</v>
      </c>
      <c r="I300" t="s">
        <v>345</v>
      </c>
      <c r="J300" t="s">
        <v>306</v>
      </c>
    </row>
    <row r="301" spans="1:13" x14ac:dyDescent="0.3">
      <c r="A301" t="str">
        <f t="shared" si="19"/>
        <v>A XI</v>
      </c>
      <c r="B301" s="46">
        <v>32571</v>
      </c>
      <c r="C301" t="s">
        <v>14</v>
      </c>
      <c r="D301" s="11" t="s">
        <v>139</v>
      </c>
      <c r="E301" s="11" t="s">
        <v>131</v>
      </c>
      <c r="F301" s="3" t="str">
        <f t="shared" si="20"/>
        <v>LOST</v>
      </c>
      <c r="G301" s="3">
        <v>1</v>
      </c>
      <c r="H301" s="3">
        <v>3</v>
      </c>
      <c r="I301" t="s">
        <v>248</v>
      </c>
    </row>
    <row r="302" spans="1:13" x14ac:dyDescent="0.3">
      <c r="A302" t="str">
        <f t="shared" si="19"/>
        <v>A XI</v>
      </c>
      <c r="B302" s="46">
        <v>32578</v>
      </c>
      <c r="C302" t="s">
        <v>53</v>
      </c>
      <c r="D302" s="11" t="s">
        <v>130</v>
      </c>
      <c r="E302" s="11" t="s">
        <v>131</v>
      </c>
      <c r="F302" s="3" t="str">
        <f t="shared" si="20"/>
        <v>LOST</v>
      </c>
      <c r="G302" s="3">
        <v>1</v>
      </c>
      <c r="H302" s="3">
        <v>2</v>
      </c>
      <c r="I302" t="s">
        <v>343</v>
      </c>
    </row>
    <row r="303" spans="1:13" x14ac:dyDescent="0.3">
      <c r="A303" t="str">
        <f t="shared" si="19"/>
        <v>A XI</v>
      </c>
      <c r="B303" s="46">
        <v>32585</v>
      </c>
      <c r="C303" t="s">
        <v>14</v>
      </c>
      <c r="D303" s="11" t="s">
        <v>130</v>
      </c>
      <c r="E303" s="11" t="s">
        <v>131</v>
      </c>
      <c r="F303" s="3" t="str">
        <f t="shared" si="20"/>
        <v>LOST</v>
      </c>
      <c r="G303" s="3">
        <v>1</v>
      </c>
      <c r="H303" s="3">
        <v>4</v>
      </c>
      <c r="I303" t="s">
        <v>248</v>
      </c>
    </row>
    <row r="304" spans="1:13" x14ac:dyDescent="0.3">
      <c r="A304" t="str">
        <f t="shared" si="19"/>
        <v>A XI</v>
      </c>
      <c r="B304" s="46">
        <v>32599</v>
      </c>
      <c r="C304" t="s">
        <v>2</v>
      </c>
      <c r="D304" s="11" t="s">
        <v>130</v>
      </c>
      <c r="E304" s="11" t="s">
        <v>71</v>
      </c>
      <c r="F304" s="3" t="str">
        <f t="shared" si="20"/>
        <v>WON</v>
      </c>
      <c r="G304" s="3">
        <v>4</v>
      </c>
      <c r="H304" s="3">
        <v>3</v>
      </c>
      <c r="I304" t="s">
        <v>242</v>
      </c>
      <c r="J304" t="s">
        <v>242</v>
      </c>
      <c r="K304" t="s">
        <v>248</v>
      </c>
      <c r="L304" t="s">
        <v>346</v>
      </c>
    </row>
    <row r="305" spans="1:20" x14ac:dyDescent="0.3">
      <c r="A305" t="str">
        <f t="shared" si="19"/>
        <v>A XI</v>
      </c>
      <c r="B305" s="46">
        <v>32606</v>
      </c>
      <c r="C305" t="s">
        <v>12</v>
      </c>
      <c r="D305" s="11" t="s">
        <v>130</v>
      </c>
      <c r="E305" s="11" t="s">
        <v>71</v>
      </c>
      <c r="F305" s="3" t="str">
        <f t="shared" si="20"/>
        <v>WON</v>
      </c>
      <c r="G305" s="3">
        <v>4</v>
      </c>
      <c r="H305" s="3">
        <v>1</v>
      </c>
      <c r="I305" t="s">
        <v>218</v>
      </c>
      <c r="J305" t="s">
        <v>218</v>
      </c>
      <c r="K305" t="s">
        <v>216</v>
      </c>
      <c r="L305" t="s">
        <v>343</v>
      </c>
    </row>
    <row r="306" spans="1:20" x14ac:dyDescent="0.3">
      <c r="A306" t="str">
        <f t="shared" si="19"/>
        <v>A XI</v>
      </c>
      <c r="B306" s="46">
        <v>32610</v>
      </c>
      <c r="C306" t="s">
        <v>14</v>
      </c>
      <c r="D306" s="11" t="s">
        <v>130</v>
      </c>
      <c r="E306" s="11" t="s">
        <v>71</v>
      </c>
      <c r="F306" s="3" t="str">
        <f t="shared" si="20"/>
        <v>LOST</v>
      </c>
      <c r="G306" s="3">
        <v>1</v>
      </c>
      <c r="H306" s="3">
        <v>2</v>
      </c>
      <c r="I306" t="s">
        <v>342</v>
      </c>
    </row>
    <row r="307" spans="1:20" x14ac:dyDescent="0.3">
      <c r="B307" s="59" t="s">
        <v>80</v>
      </c>
      <c r="C307" s="60"/>
      <c r="D307" s="60"/>
      <c r="E307" s="60"/>
      <c r="F307" s="60"/>
      <c r="G307" s="60"/>
      <c r="H307" s="61"/>
    </row>
    <row r="308" spans="1:20" x14ac:dyDescent="0.3">
      <c r="B308" s="47" t="s">
        <v>65</v>
      </c>
      <c r="C308" s="6" t="s">
        <v>66</v>
      </c>
      <c r="D308" s="6" t="s">
        <v>67</v>
      </c>
      <c r="E308" s="7" t="s">
        <v>68</v>
      </c>
      <c r="F308" s="7" t="s">
        <v>69</v>
      </c>
      <c r="G308" s="8" t="s">
        <v>70</v>
      </c>
      <c r="H308" s="8" t="s">
        <v>71</v>
      </c>
      <c r="I308" s="69" t="s">
        <v>453</v>
      </c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</row>
    <row r="309" spans="1:20" x14ac:dyDescent="0.3">
      <c r="A309" t="str">
        <f t="shared" ref="A309:A330" si="21">$B$307</f>
        <v>B XI</v>
      </c>
      <c r="B309" s="46">
        <v>32410</v>
      </c>
      <c r="C309" t="s">
        <v>11</v>
      </c>
      <c r="D309" s="11" t="s">
        <v>130</v>
      </c>
      <c r="E309" s="11" t="s">
        <v>131</v>
      </c>
      <c r="F309" s="3" t="str">
        <f t="shared" ref="F309:F330" si="22">IF(G309&gt;H309,"WON",IF(H309&gt;G309,"LOST","DREW"))</f>
        <v>LOST</v>
      </c>
      <c r="G309" s="3">
        <v>1</v>
      </c>
      <c r="H309" s="3">
        <v>3</v>
      </c>
      <c r="I309" t="s">
        <v>279</v>
      </c>
    </row>
    <row r="310" spans="1:20" x14ac:dyDescent="0.3">
      <c r="A310" t="str">
        <f t="shared" si="21"/>
        <v>B XI</v>
      </c>
      <c r="B310" s="46">
        <v>32417</v>
      </c>
      <c r="C310" t="s">
        <v>52</v>
      </c>
      <c r="D310" s="11" t="s">
        <v>130</v>
      </c>
      <c r="E310" s="11" t="s">
        <v>71</v>
      </c>
      <c r="F310" s="3" t="str">
        <f t="shared" si="22"/>
        <v>WON</v>
      </c>
      <c r="G310" s="3">
        <v>5</v>
      </c>
      <c r="H310" s="3">
        <v>1</v>
      </c>
      <c r="I310" t="s">
        <v>279</v>
      </c>
      <c r="J310" t="s">
        <v>279</v>
      </c>
      <c r="K310" t="s">
        <v>279</v>
      </c>
      <c r="L310" t="s">
        <v>347</v>
      </c>
      <c r="M310" t="s">
        <v>347</v>
      </c>
    </row>
    <row r="311" spans="1:20" x14ac:dyDescent="0.3">
      <c r="A311" t="str">
        <f t="shared" si="21"/>
        <v>B XI</v>
      </c>
      <c r="B311" s="46">
        <v>32431</v>
      </c>
      <c r="C311" t="s">
        <v>27</v>
      </c>
      <c r="D311" s="11" t="s">
        <v>139</v>
      </c>
      <c r="E311" s="11" t="s">
        <v>131</v>
      </c>
      <c r="F311" s="3" t="str">
        <f t="shared" si="22"/>
        <v>WON</v>
      </c>
      <c r="G311" s="3">
        <v>4</v>
      </c>
      <c r="H311" s="3">
        <v>0</v>
      </c>
      <c r="I311" t="s">
        <v>279</v>
      </c>
      <c r="J311" t="s">
        <v>279</v>
      </c>
      <c r="K311" t="s">
        <v>283</v>
      </c>
      <c r="L311" t="s">
        <v>347</v>
      </c>
    </row>
    <row r="312" spans="1:20" x14ac:dyDescent="0.3">
      <c r="A312" t="str">
        <f t="shared" si="21"/>
        <v>B XI</v>
      </c>
      <c r="B312" s="46">
        <v>32438</v>
      </c>
      <c r="C312" t="s">
        <v>21</v>
      </c>
      <c r="D312" s="11" t="s">
        <v>130</v>
      </c>
      <c r="E312" s="11" t="s">
        <v>131</v>
      </c>
      <c r="F312" s="3" t="str">
        <f t="shared" si="22"/>
        <v>LOST</v>
      </c>
      <c r="G312" s="3">
        <v>1</v>
      </c>
      <c r="H312" s="3">
        <v>3</v>
      </c>
      <c r="I312" t="s">
        <v>279</v>
      </c>
    </row>
    <row r="313" spans="1:20" x14ac:dyDescent="0.3">
      <c r="A313" t="str">
        <f t="shared" si="21"/>
        <v>B XI</v>
      </c>
      <c r="B313" s="46">
        <v>32445</v>
      </c>
      <c r="C313" t="s">
        <v>53</v>
      </c>
      <c r="D313" s="11" t="s">
        <v>130</v>
      </c>
      <c r="E313" s="11" t="s">
        <v>71</v>
      </c>
      <c r="F313" s="3" t="str">
        <f t="shared" si="22"/>
        <v>LOST</v>
      </c>
      <c r="G313" s="3">
        <v>0</v>
      </c>
      <c r="H313" s="3">
        <v>6</v>
      </c>
    </row>
    <row r="314" spans="1:20" x14ac:dyDescent="0.3">
      <c r="A314" t="str">
        <f t="shared" si="21"/>
        <v>B XI</v>
      </c>
      <c r="B314" s="46">
        <v>32452</v>
      </c>
      <c r="C314" t="s">
        <v>32</v>
      </c>
      <c r="D314" s="11" t="s">
        <v>130</v>
      </c>
      <c r="E314" s="11" t="s">
        <v>131</v>
      </c>
      <c r="F314" s="3" t="str">
        <f t="shared" si="22"/>
        <v>WON</v>
      </c>
      <c r="G314" s="3">
        <v>4</v>
      </c>
      <c r="H314" s="3">
        <v>2</v>
      </c>
      <c r="I314" t="s">
        <v>283</v>
      </c>
      <c r="J314" t="s">
        <v>283</v>
      </c>
      <c r="K314" t="s">
        <v>347</v>
      </c>
      <c r="L314" t="s">
        <v>347</v>
      </c>
    </row>
    <row r="315" spans="1:20" x14ac:dyDescent="0.3">
      <c r="A315" t="str">
        <f t="shared" si="21"/>
        <v>B XI</v>
      </c>
      <c r="B315" s="46">
        <v>32459</v>
      </c>
      <c r="C315" t="s">
        <v>3</v>
      </c>
      <c r="D315" s="11" t="s">
        <v>139</v>
      </c>
      <c r="E315" s="11" t="s">
        <v>131</v>
      </c>
      <c r="F315" s="3" t="str">
        <f t="shared" si="22"/>
        <v>WON</v>
      </c>
      <c r="G315" s="3">
        <v>7</v>
      </c>
      <c r="H315" s="3">
        <v>0</v>
      </c>
      <c r="I315" t="s">
        <v>279</v>
      </c>
      <c r="J315" t="s">
        <v>279</v>
      </c>
      <c r="K315" t="s">
        <v>279</v>
      </c>
      <c r="L315" t="s">
        <v>266</v>
      </c>
      <c r="M315" t="s">
        <v>266</v>
      </c>
      <c r="N315" t="s">
        <v>283</v>
      </c>
      <c r="O315" t="s">
        <v>281</v>
      </c>
    </row>
    <row r="316" spans="1:20" x14ac:dyDescent="0.3">
      <c r="A316" t="str">
        <f t="shared" si="21"/>
        <v>B XI</v>
      </c>
      <c r="B316" s="46">
        <v>32466</v>
      </c>
      <c r="C316" t="s">
        <v>22</v>
      </c>
      <c r="D316" s="11" t="s">
        <v>130</v>
      </c>
      <c r="E316" s="11" t="s">
        <v>71</v>
      </c>
      <c r="F316" s="3" t="str">
        <f t="shared" si="22"/>
        <v>LOST</v>
      </c>
      <c r="G316" s="3">
        <v>2</v>
      </c>
      <c r="H316" s="3">
        <v>3</v>
      </c>
      <c r="I316" t="s">
        <v>232</v>
      </c>
      <c r="J316" t="s">
        <v>348</v>
      </c>
    </row>
    <row r="317" spans="1:20" x14ac:dyDescent="0.3">
      <c r="A317" t="str">
        <f t="shared" si="21"/>
        <v>B XI</v>
      </c>
      <c r="B317" s="46">
        <v>32473</v>
      </c>
      <c r="C317" t="s">
        <v>21</v>
      </c>
      <c r="D317" s="11" t="s">
        <v>130</v>
      </c>
      <c r="E317" s="11" t="s">
        <v>71</v>
      </c>
      <c r="F317" s="3" t="str">
        <f t="shared" si="22"/>
        <v>LOST</v>
      </c>
      <c r="G317" s="3">
        <v>2</v>
      </c>
      <c r="H317" s="3">
        <v>4</v>
      </c>
      <c r="I317" t="s">
        <v>322</v>
      </c>
      <c r="J317" t="s">
        <v>322</v>
      </c>
    </row>
    <row r="318" spans="1:20" x14ac:dyDescent="0.3">
      <c r="A318" t="str">
        <f t="shared" si="21"/>
        <v>B XI</v>
      </c>
      <c r="B318" s="46">
        <v>32480</v>
      </c>
      <c r="C318" t="s">
        <v>151</v>
      </c>
      <c r="D318" s="11" t="s">
        <v>139</v>
      </c>
      <c r="E318" s="11" t="s">
        <v>131</v>
      </c>
      <c r="F318" s="3" t="str">
        <f t="shared" si="22"/>
        <v>LOST</v>
      </c>
      <c r="G318" s="3">
        <v>1</v>
      </c>
      <c r="H318" s="3">
        <v>5</v>
      </c>
      <c r="I318" t="s">
        <v>266</v>
      </c>
    </row>
    <row r="319" spans="1:20" x14ac:dyDescent="0.3">
      <c r="A319" t="str">
        <f t="shared" si="21"/>
        <v>B XI</v>
      </c>
      <c r="B319" s="46">
        <v>32487</v>
      </c>
      <c r="C319" t="s">
        <v>52</v>
      </c>
      <c r="D319" s="11" t="s">
        <v>130</v>
      </c>
      <c r="E319" s="11" t="s">
        <v>131</v>
      </c>
      <c r="F319" s="3" t="str">
        <f t="shared" si="22"/>
        <v>WON</v>
      </c>
      <c r="G319" s="3">
        <v>3</v>
      </c>
      <c r="H319" s="3">
        <v>2</v>
      </c>
      <c r="I319" t="s">
        <v>264</v>
      </c>
      <c r="J319" t="s">
        <v>283</v>
      </c>
      <c r="K319" t="s">
        <v>349</v>
      </c>
    </row>
    <row r="320" spans="1:20" x14ac:dyDescent="0.3">
      <c r="A320" t="str">
        <f t="shared" si="21"/>
        <v>B XI</v>
      </c>
      <c r="B320" s="46">
        <v>32522</v>
      </c>
      <c r="C320" t="s">
        <v>89</v>
      </c>
      <c r="D320" s="11" t="s">
        <v>130</v>
      </c>
      <c r="E320" s="11" t="s">
        <v>131</v>
      </c>
      <c r="F320" s="3" t="str">
        <f t="shared" si="22"/>
        <v>LOST</v>
      </c>
      <c r="G320" s="3">
        <v>1</v>
      </c>
      <c r="H320" s="3">
        <v>4</v>
      </c>
      <c r="I320" t="s">
        <v>350</v>
      </c>
    </row>
    <row r="321" spans="1:20" x14ac:dyDescent="0.3">
      <c r="A321" t="str">
        <f t="shared" si="21"/>
        <v>B XI</v>
      </c>
      <c r="B321" s="46">
        <v>32529</v>
      </c>
      <c r="C321" t="s">
        <v>26</v>
      </c>
      <c r="D321" s="11" t="s">
        <v>130</v>
      </c>
      <c r="E321" s="11" t="s">
        <v>131</v>
      </c>
      <c r="F321" s="3" t="str">
        <f t="shared" si="22"/>
        <v>LOST</v>
      </c>
      <c r="G321" s="3">
        <v>2</v>
      </c>
      <c r="H321" s="3">
        <v>3</v>
      </c>
      <c r="I321" t="s">
        <v>289</v>
      </c>
      <c r="J321" t="s">
        <v>289</v>
      </c>
    </row>
    <row r="322" spans="1:20" x14ac:dyDescent="0.3">
      <c r="A322" t="str">
        <f t="shared" si="21"/>
        <v>B XI</v>
      </c>
      <c r="B322" s="46">
        <v>32536</v>
      </c>
      <c r="C322" t="s">
        <v>26</v>
      </c>
      <c r="D322" s="11" t="s">
        <v>130</v>
      </c>
      <c r="E322" s="11" t="s">
        <v>71</v>
      </c>
      <c r="F322" s="3" t="str">
        <f t="shared" si="22"/>
        <v>WON</v>
      </c>
      <c r="G322" s="3">
        <v>2</v>
      </c>
      <c r="H322" s="3">
        <v>1</v>
      </c>
      <c r="I322" t="s">
        <v>283</v>
      </c>
      <c r="J322" t="s">
        <v>351</v>
      </c>
    </row>
    <row r="323" spans="1:20" x14ac:dyDescent="0.3">
      <c r="A323" t="str">
        <f t="shared" si="21"/>
        <v>B XI</v>
      </c>
      <c r="B323" s="46">
        <v>32543</v>
      </c>
      <c r="C323" t="s">
        <v>88</v>
      </c>
      <c r="D323" s="11" t="s">
        <v>130</v>
      </c>
      <c r="E323" s="11" t="s">
        <v>131</v>
      </c>
      <c r="F323" s="3" t="str">
        <f t="shared" si="22"/>
        <v>LOST</v>
      </c>
      <c r="G323" s="3">
        <v>2</v>
      </c>
      <c r="H323" s="3">
        <v>4</v>
      </c>
      <c r="I323" t="s">
        <v>280</v>
      </c>
      <c r="J323" t="s">
        <v>280</v>
      </c>
    </row>
    <row r="324" spans="1:20" x14ac:dyDescent="0.3">
      <c r="A324" t="str">
        <f t="shared" si="21"/>
        <v>B XI</v>
      </c>
      <c r="B324" s="46">
        <v>32550</v>
      </c>
      <c r="C324" t="s">
        <v>32</v>
      </c>
      <c r="D324" s="11" t="s">
        <v>130</v>
      </c>
      <c r="E324" s="11" t="s">
        <v>71</v>
      </c>
      <c r="F324" s="3" t="str">
        <f t="shared" si="22"/>
        <v>DREW</v>
      </c>
      <c r="G324" s="3">
        <v>1</v>
      </c>
      <c r="H324" s="3">
        <v>1</v>
      </c>
      <c r="I324" t="s">
        <v>281</v>
      </c>
    </row>
    <row r="325" spans="1:20" x14ac:dyDescent="0.3">
      <c r="A325" t="str">
        <f t="shared" si="21"/>
        <v>B XI</v>
      </c>
      <c r="B325" s="46">
        <v>32557</v>
      </c>
      <c r="C325" t="s">
        <v>53</v>
      </c>
      <c r="D325" s="11" t="s">
        <v>130</v>
      </c>
      <c r="E325" s="11" t="s">
        <v>131</v>
      </c>
      <c r="F325" s="3" t="str">
        <f t="shared" si="22"/>
        <v>LOST</v>
      </c>
      <c r="G325" s="3">
        <v>1</v>
      </c>
      <c r="H325" s="3">
        <v>6</v>
      </c>
      <c r="I325" t="s">
        <v>315</v>
      </c>
    </row>
    <row r="326" spans="1:20" x14ac:dyDescent="0.3">
      <c r="A326" t="str">
        <f t="shared" si="21"/>
        <v>B XI</v>
      </c>
      <c r="B326" s="46">
        <v>32564</v>
      </c>
      <c r="C326" t="s">
        <v>89</v>
      </c>
      <c r="D326" s="11" t="s">
        <v>130</v>
      </c>
      <c r="E326" s="11" t="s">
        <v>71</v>
      </c>
      <c r="F326" s="3" t="str">
        <f t="shared" si="22"/>
        <v>WON</v>
      </c>
      <c r="G326" s="3">
        <v>1</v>
      </c>
      <c r="H326" s="3">
        <v>0</v>
      </c>
      <c r="I326" t="s">
        <v>352</v>
      </c>
    </row>
    <row r="327" spans="1:20" x14ac:dyDescent="0.3">
      <c r="A327" t="str">
        <f t="shared" si="21"/>
        <v>B XI</v>
      </c>
      <c r="B327" s="46">
        <v>32571</v>
      </c>
      <c r="C327" t="s">
        <v>22</v>
      </c>
      <c r="D327" s="11" t="s">
        <v>130</v>
      </c>
      <c r="E327" s="11" t="s">
        <v>131</v>
      </c>
      <c r="F327" s="3" t="str">
        <f t="shared" si="22"/>
        <v>WON</v>
      </c>
      <c r="G327" s="3">
        <v>3</v>
      </c>
      <c r="H327" s="3">
        <v>2</v>
      </c>
      <c r="I327" t="s">
        <v>353</v>
      </c>
      <c r="J327" t="s">
        <v>211</v>
      </c>
      <c r="K327" t="s">
        <v>243</v>
      </c>
    </row>
    <row r="328" spans="1:20" x14ac:dyDescent="0.3">
      <c r="A328" t="str">
        <f t="shared" si="21"/>
        <v>B XI</v>
      </c>
      <c r="B328" s="46">
        <v>32585</v>
      </c>
      <c r="C328" t="s">
        <v>60</v>
      </c>
      <c r="D328" s="11" t="s">
        <v>129</v>
      </c>
      <c r="E328" s="11" t="s">
        <v>131</v>
      </c>
      <c r="F328" s="3" t="str">
        <f t="shared" si="22"/>
        <v>LOST</v>
      </c>
      <c r="G328" s="3">
        <v>0</v>
      </c>
      <c r="H328" s="3">
        <v>2</v>
      </c>
    </row>
    <row r="329" spans="1:20" x14ac:dyDescent="0.3">
      <c r="A329" t="str">
        <f t="shared" si="21"/>
        <v>B XI</v>
      </c>
      <c r="B329" s="46">
        <v>32616</v>
      </c>
      <c r="C329" t="s">
        <v>88</v>
      </c>
      <c r="D329" s="11" t="s">
        <v>130</v>
      </c>
      <c r="E329" s="11" t="s">
        <v>71</v>
      </c>
      <c r="F329" s="3" t="str">
        <f t="shared" si="22"/>
        <v>LOST</v>
      </c>
      <c r="G329" s="3">
        <v>0</v>
      </c>
      <c r="H329" s="3">
        <v>4</v>
      </c>
    </row>
    <row r="330" spans="1:20" x14ac:dyDescent="0.3">
      <c r="A330" t="str">
        <f t="shared" si="21"/>
        <v>B XI</v>
      </c>
      <c r="B330" s="46">
        <v>32627</v>
      </c>
      <c r="C330" t="s">
        <v>11</v>
      </c>
      <c r="D330" s="11" t="s">
        <v>130</v>
      </c>
      <c r="E330" s="11" t="s">
        <v>71</v>
      </c>
      <c r="F330" s="3" t="str">
        <f t="shared" si="22"/>
        <v>LOST</v>
      </c>
      <c r="G330" s="3">
        <v>3</v>
      </c>
      <c r="H330" s="3">
        <v>5</v>
      </c>
      <c r="I330" t="s">
        <v>242</v>
      </c>
      <c r="J330" t="s">
        <v>240</v>
      </c>
      <c r="K330" t="s">
        <v>348</v>
      </c>
    </row>
    <row r="331" spans="1:20" x14ac:dyDescent="0.3">
      <c r="B331" s="59" t="s">
        <v>81</v>
      </c>
      <c r="C331" s="60"/>
      <c r="D331" s="60"/>
      <c r="E331" s="60"/>
      <c r="F331" s="60"/>
      <c r="G331" s="60"/>
      <c r="H331" s="61"/>
    </row>
    <row r="332" spans="1:20" x14ac:dyDescent="0.3">
      <c r="B332" s="47" t="s">
        <v>65</v>
      </c>
      <c r="C332" s="6" t="s">
        <v>66</v>
      </c>
      <c r="D332" s="6" t="s">
        <v>67</v>
      </c>
      <c r="E332" s="7" t="s">
        <v>68</v>
      </c>
      <c r="F332" s="7" t="s">
        <v>69</v>
      </c>
      <c r="G332" s="8" t="s">
        <v>70</v>
      </c>
      <c r="H332" s="8" t="s">
        <v>71</v>
      </c>
      <c r="I332" s="69" t="s">
        <v>453</v>
      </c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</row>
    <row r="333" spans="1:20" x14ac:dyDescent="0.3">
      <c r="A333" t="str">
        <f t="shared" ref="A333:A357" si="23">$B$331</f>
        <v>C XI</v>
      </c>
      <c r="B333" s="46">
        <v>32393</v>
      </c>
      <c r="C333" t="s">
        <v>152</v>
      </c>
      <c r="D333" s="11" t="s">
        <v>129</v>
      </c>
      <c r="E333" s="11" t="s">
        <v>131</v>
      </c>
      <c r="F333" s="3" t="str">
        <f t="shared" ref="F333:F342" si="24">IF(G333&gt;H333,"WON",IF(H333&gt;G333,"LOST","DREW"))</f>
        <v>LOST</v>
      </c>
      <c r="G333" s="3">
        <v>2</v>
      </c>
      <c r="H333" s="3">
        <v>7</v>
      </c>
      <c r="I333" t="s">
        <v>354</v>
      </c>
      <c r="J333" t="s">
        <v>355</v>
      </c>
    </row>
    <row r="334" spans="1:20" x14ac:dyDescent="0.3">
      <c r="A334" t="str">
        <f t="shared" si="23"/>
        <v>C XI</v>
      </c>
      <c r="B334" s="46">
        <v>32406</v>
      </c>
      <c r="C334" t="s">
        <v>14</v>
      </c>
      <c r="D334" s="11" t="s">
        <v>129</v>
      </c>
      <c r="E334" s="11" t="s">
        <v>131</v>
      </c>
      <c r="F334" s="3" t="str">
        <f t="shared" si="24"/>
        <v>DREW</v>
      </c>
      <c r="G334" s="3">
        <v>1</v>
      </c>
      <c r="H334" s="3">
        <v>1</v>
      </c>
      <c r="I334" t="s">
        <v>297</v>
      </c>
    </row>
    <row r="335" spans="1:20" x14ac:dyDescent="0.3">
      <c r="A335" t="str">
        <f t="shared" si="23"/>
        <v>C XI</v>
      </c>
      <c r="B335" s="46">
        <v>32410</v>
      </c>
      <c r="C335" t="s">
        <v>5</v>
      </c>
      <c r="D335" s="11" t="s">
        <v>130</v>
      </c>
      <c r="E335" s="11" t="s">
        <v>131</v>
      </c>
      <c r="F335" s="3" t="str">
        <f t="shared" si="24"/>
        <v>LOST</v>
      </c>
      <c r="G335" s="3">
        <v>0</v>
      </c>
      <c r="H335" s="3">
        <v>2</v>
      </c>
    </row>
    <row r="336" spans="1:20" x14ac:dyDescent="0.3">
      <c r="A336" t="str">
        <f t="shared" si="23"/>
        <v>C XI</v>
      </c>
      <c r="B336" s="46">
        <v>32417</v>
      </c>
      <c r="C336" t="s">
        <v>14</v>
      </c>
      <c r="D336" s="11" t="s">
        <v>130</v>
      </c>
      <c r="E336" s="11" t="s">
        <v>71</v>
      </c>
      <c r="F336" s="3" t="str">
        <f t="shared" si="24"/>
        <v>LOST</v>
      </c>
      <c r="G336" s="3">
        <v>1</v>
      </c>
      <c r="H336" s="3">
        <v>4</v>
      </c>
      <c r="I336" t="s">
        <v>292</v>
      </c>
    </row>
    <row r="337" spans="1:14" x14ac:dyDescent="0.3">
      <c r="A337" t="str">
        <f t="shared" si="23"/>
        <v>C XI</v>
      </c>
      <c r="B337" s="46">
        <v>32424</v>
      </c>
      <c r="C337" t="s">
        <v>29</v>
      </c>
      <c r="D337" s="11" t="s">
        <v>130</v>
      </c>
      <c r="E337" s="11" t="s">
        <v>131</v>
      </c>
      <c r="F337" s="3" t="str">
        <f t="shared" si="24"/>
        <v>DREW</v>
      </c>
      <c r="G337" s="3">
        <v>2</v>
      </c>
      <c r="H337" s="3">
        <v>2</v>
      </c>
      <c r="I337" t="s">
        <v>356</v>
      </c>
      <c r="J337" t="s">
        <v>276</v>
      </c>
    </row>
    <row r="338" spans="1:14" x14ac:dyDescent="0.3">
      <c r="A338" t="str">
        <f t="shared" si="23"/>
        <v>C XI</v>
      </c>
      <c r="B338" s="46">
        <v>32431</v>
      </c>
      <c r="C338" t="s">
        <v>53</v>
      </c>
      <c r="D338" s="11" t="s">
        <v>139</v>
      </c>
      <c r="E338" s="11" t="s">
        <v>71</v>
      </c>
      <c r="F338" s="3" t="str">
        <f t="shared" si="24"/>
        <v>LOST</v>
      </c>
      <c r="G338" s="3">
        <v>0</v>
      </c>
      <c r="H338" s="3">
        <v>13</v>
      </c>
    </row>
    <row r="339" spans="1:14" x14ac:dyDescent="0.3">
      <c r="A339" t="str">
        <f t="shared" si="23"/>
        <v>C XI</v>
      </c>
      <c r="B339" s="46">
        <v>32438</v>
      </c>
      <c r="C339" t="s">
        <v>57</v>
      </c>
      <c r="D339" s="11" t="s">
        <v>130</v>
      </c>
      <c r="E339" s="11" t="s">
        <v>71</v>
      </c>
      <c r="F339" s="3" t="str">
        <f t="shared" si="24"/>
        <v>WON</v>
      </c>
      <c r="G339" s="3">
        <v>6</v>
      </c>
      <c r="H339" s="3">
        <v>0</v>
      </c>
      <c r="I339" t="s">
        <v>357</v>
      </c>
      <c r="J339" t="s">
        <v>357</v>
      </c>
      <c r="K339" t="s">
        <v>357</v>
      </c>
      <c r="L339" t="s">
        <v>314</v>
      </c>
      <c r="M339" t="s">
        <v>314</v>
      </c>
      <c r="N339" t="s">
        <v>276</v>
      </c>
    </row>
    <row r="340" spans="1:14" x14ac:dyDescent="0.3">
      <c r="A340" t="str">
        <f t="shared" si="23"/>
        <v>C XI</v>
      </c>
      <c r="B340" s="46">
        <v>32445</v>
      </c>
      <c r="C340" t="s">
        <v>127</v>
      </c>
      <c r="D340" s="11" t="s">
        <v>130</v>
      </c>
      <c r="E340" s="11" t="s">
        <v>131</v>
      </c>
      <c r="F340" s="3" t="str">
        <f t="shared" si="24"/>
        <v>LOST</v>
      </c>
      <c r="G340" s="3">
        <v>0</v>
      </c>
      <c r="H340" s="3">
        <v>4</v>
      </c>
    </row>
    <row r="341" spans="1:14" x14ac:dyDescent="0.3">
      <c r="A341" t="str">
        <f t="shared" si="23"/>
        <v>C XI</v>
      </c>
      <c r="B341" s="46">
        <v>32452</v>
      </c>
      <c r="C341" t="s">
        <v>153</v>
      </c>
      <c r="D341" s="11" t="s">
        <v>130</v>
      </c>
      <c r="E341" s="11" t="s">
        <v>131</v>
      </c>
      <c r="F341" s="3" t="str">
        <f t="shared" si="24"/>
        <v>WON</v>
      </c>
      <c r="G341" s="3">
        <v>2</v>
      </c>
      <c r="H341" s="3">
        <v>1</v>
      </c>
      <c r="I341" t="s">
        <v>357</v>
      </c>
      <c r="J341" t="s">
        <v>314</v>
      </c>
    </row>
    <row r="342" spans="1:14" x14ac:dyDescent="0.3">
      <c r="A342" t="str">
        <f t="shared" si="23"/>
        <v>C XI</v>
      </c>
      <c r="B342" s="67">
        <v>32459</v>
      </c>
      <c r="C342" s="63" t="s">
        <v>44</v>
      </c>
      <c r="D342" s="62" t="s">
        <v>139</v>
      </c>
      <c r="E342" s="62" t="s">
        <v>71</v>
      </c>
      <c r="F342" s="62" t="str">
        <f t="shared" si="24"/>
        <v>WON</v>
      </c>
      <c r="G342" s="62">
        <v>11</v>
      </c>
      <c r="H342" s="62">
        <v>2</v>
      </c>
      <c r="I342" t="s">
        <v>314</v>
      </c>
      <c r="J342" t="s">
        <v>314</v>
      </c>
      <c r="K342" t="s">
        <v>314</v>
      </c>
      <c r="L342" t="s">
        <v>356</v>
      </c>
      <c r="M342" t="s">
        <v>356</v>
      </c>
      <c r="N342" t="s">
        <v>358</v>
      </c>
    </row>
    <row r="343" spans="1:14" x14ac:dyDescent="0.3">
      <c r="B343" s="67"/>
      <c r="C343" s="63"/>
      <c r="D343" s="62"/>
      <c r="E343" s="62"/>
      <c r="F343" s="62"/>
      <c r="G343" s="62"/>
      <c r="H343" s="62"/>
      <c r="I343" t="s">
        <v>358</v>
      </c>
      <c r="J343" t="s">
        <v>292</v>
      </c>
      <c r="K343" t="s">
        <v>357</v>
      </c>
      <c r="L343" t="s">
        <v>359</v>
      </c>
      <c r="M343" t="s">
        <v>360</v>
      </c>
    </row>
    <row r="344" spans="1:14" x14ac:dyDescent="0.3">
      <c r="A344" t="str">
        <f t="shared" si="23"/>
        <v>C XI</v>
      </c>
      <c r="B344" s="46">
        <v>32466</v>
      </c>
      <c r="C344" t="s">
        <v>128</v>
      </c>
      <c r="D344" s="11" t="s">
        <v>130</v>
      </c>
      <c r="E344" s="11" t="s">
        <v>71</v>
      </c>
      <c r="F344" s="3" t="str">
        <f t="shared" ref="F344:F357" si="25">IF(G344&gt;H344,"WON",IF(H344&gt;G344,"LOST","DREW"))</f>
        <v>LOST</v>
      </c>
      <c r="G344" s="3">
        <v>0</v>
      </c>
      <c r="H344" s="3">
        <v>1</v>
      </c>
    </row>
    <row r="345" spans="1:14" x14ac:dyDescent="0.3">
      <c r="A345" t="str">
        <f t="shared" si="23"/>
        <v>C XI</v>
      </c>
      <c r="B345" s="46">
        <v>32473</v>
      </c>
      <c r="C345" t="s">
        <v>143</v>
      </c>
      <c r="D345" s="11" t="s">
        <v>130</v>
      </c>
      <c r="E345" s="11" t="s">
        <v>131</v>
      </c>
      <c r="F345" s="3" t="str">
        <f t="shared" si="25"/>
        <v>LOST</v>
      </c>
      <c r="G345" s="3">
        <v>1</v>
      </c>
      <c r="H345" s="3">
        <v>7</v>
      </c>
      <c r="I345" t="s">
        <v>354</v>
      </c>
    </row>
    <row r="346" spans="1:14" x14ac:dyDescent="0.3">
      <c r="A346" t="str">
        <f t="shared" si="23"/>
        <v>C XI</v>
      </c>
      <c r="B346" s="46">
        <v>32487</v>
      </c>
      <c r="C346" t="s">
        <v>53</v>
      </c>
      <c r="D346" s="11" t="s">
        <v>130</v>
      </c>
      <c r="E346" s="11" t="s">
        <v>131</v>
      </c>
      <c r="F346" s="3" t="str">
        <f t="shared" si="25"/>
        <v>LOST</v>
      </c>
      <c r="G346" s="3">
        <v>2</v>
      </c>
      <c r="H346" s="3">
        <v>3</v>
      </c>
      <c r="I346" t="s">
        <v>354</v>
      </c>
      <c r="J346" t="s">
        <v>354</v>
      </c>
    </row>
    <row r="347" spans="1:14" x14ac:dyDescent="0.3">
      <c r="A347" t="str">
        <f t="shared" si="23"/>
        <v>C XI</v>
      </c>
      <c r="B347" s="46">
        <v>32494</v>
      </c>
      <c r="C347" t="s">
        <v>13</v>
      </c>
      <c r="D347" s="11" t="s">
        <v>139</v>
      </c>
      <c r="E347" s="11" t="s">
        <v>71</v>
      </c>
      <c r="F347" s="3" t="str">
        <f t="shared" si="25"/>
        <v>WON</v>
      </c>
      <c r="G347" s="3">
        <v>4</v>
      </c>
      <c r="H347" s="3">
        <v>2</v>
      </c>
      <c r="I347" t="s">
        <v>357</v>
      </c>
      <c r="J347" t="s">
        <v>357</v>
      </c>
      <c r="K347" t="s">
        <v>361</v>
      </c>
      <c r="L347" t="s">
        <v>314</v>
      </c>
    </row>
    <row r="348" spans="1:14" x14ac:dyDescent="0.3">
      <c r="A348" t="str">
        <f t="shared" si="23"/>
        <v>C XI</v>
      </c>
      <c r="B348" s="46">
        <v>32522</v>
      </c>
      <c r="C348" t="s">
        <v>14</v>
      </c>
      <c r="D348" s="11" t="s">
        <v>130</v>
      </c>
      <c r="E348" s="11" t="s">
        <v>131</v>
      </c>
      <c r="F348" s="3" t="str">
        <f t="shared" si="25"/>
        <v>WON</v>
      </c>
      <c r="G348" s="3">
        <v>3</v>
      </c>
      <c r="H348" s="3">
        <v>0</v>
      </c>
      <c r="I348" t="s">
        <v>357</v>
      </c>
      <c r="J348" t="s">
        <v>357</v>
      </c>
      <c r="K348" t="s">
        <v>288</v>
      </c>
    </row>
    <row r="349" spans="1:14" x14ac:dyDescent="0.3">
      <c r="A349" t="str">
        <f t="shared" si="23"/>
        <v>C XI</v>
      </c>
      <c r="B349" s="46">
        <v>32529</v>
      </c>
      <c r="C349" t="s">
        <v>29</v>
      </c>
      <c r="D349" s="11" t="s">
        <v>130</v>
      </c>
      <c r="E349" s="11" t="s">
        <v>71</v>
      </c>
      <c r="F349" s="3" t="str">
        <f t="shared" si="25"/>
        <v>WON</v>
      </c>
      <c r="G349" s="3">
        <v>4</v>
      </c>
      <c r="H349" s="3">
        <v>3</v>
      </c>
      <c r="I349" t="s">
        <v>357</v>
      </c>
      <c r="J349" t="s">
        <v>357</v>
      </c>
      <c r="K349" t="s">
        <v>288</v>
      </c>
      <c r="L349" t="s">
        <v>356</v>
      </c>
    </row>
    <row r="350" spans="1:14" x14ac:dyDescent="0.3">
      <c r="A350" t="str">
        <f t="shared" si="23"/>
        <v>C XI</v>
      </c>
      <c r="B350" s="46">
        <v>32536</v>
      </c>
      <c r="C350" t="s">
        <v>6</v>
      </c>
      <c r="D350" s="11" t="s">
        <v>139</v>
      </c>
      <c r="E350" s="11" t="s">
        <v>71</v>
      </c>
      <c r="F350" s="3" t="str">
        <f t="shared" si="25"/>
        <v>WON</v>
      </c>
      <c r="G350" s="3">
        <v>3</v>
      </c>
      <c r="H350" s="3">
        <v>1</v>
      </c>
      <c r="I350" t="s">
        <v>357</v>
      </c>
      <c r="J350" t="s">
        <v>362</v>
      </c>
      <c r="K350" t="s">
        <v>363</v>
      </c>
    </row>
    <row r="351" spans="1:14" x14ac:dyDescent="0.3">
      <c r="A351" t="str">
        <f t="shared" si="23"/>
        <v>C XI</v>
      </c>
      <c r="B351" s="46">
        <v>32543</v>
      </c>
      <c r="C351" t="s">
        <v>127</v>
      </c>
      <c r="D351" s="11" t="s">
        <v>130</v>
      </c>
      <c r="E351" s="11" t="s">
        <v>71</v>
      </c>
      <c r="F351" s="3" t="str">
        <f t="shared" si="25"/>
        <v>WON</v>
      </c>
      <c r="G351" s="3">
        <v>3</v>
      </c>
      <c r="H351" s="3">
        <v>1</v>
      </c>
      <c r="I351" t="s">
        <v>354</v>
      </c>
      <c r="J351" t="s">
        <v>354</v>
      </c>
      <c r="K351" t="s">
        <v>364</v>
      </c>
    </row>
    <row r="352" spans="1:14" x14ac:dyDescent="0.3">
      <c r="A352" t="str">
        <f t="shared" si="23"/>
        <v>C XI</v>
      </c>
      <c r="B352" s="46">
        <v>32550</v>
      </c>
      <c r="C352" t="s">
        <v>143</v>
      </c>
      <c r="D352" s="11" t="s">
        <v>130</v>
      </c>
      <c r="E352" s="11" t="s">
        <v>71</v>
      </c>
      <c r="F352" s="3" t="str">
        <f t="shared" si="25"/>
        <v>DREW</v>
      </c>
      <c r="G352" s="3">
        <v>2</v>
      </c>
      <c r="H352" s="3">
        <v>2</v>
      </c>
      <c r="I352" t="s">
        <v>365</v>
      </c>
      <c r="J352" t="s">
        <v>365</v>
      </c>
    </row>
    <row r="353" spans="1:20" x14ac:dyDescent="0.3">
      <c r="A353" t="str">
        <f t="shared" si="23"/>
        <v>C XI</v>
      </c>
      <c r="B353" s="46">
        <v>32557</v>
      </c>
      <c r="C353" t="s">
        <v>46</v>
      </c>
      <c r="D353" s="11" t="s">
        <v>139</v>
      </c>
      <c r="E353" s="11" t="s">
        <v>131</v>
      </c>
      <c r="F353" s="3" t="str">
        <f t="shared" si="25"/>
        <v>LOST</v>
      </c>
      <c r="G353" s="3">
        <v>0</v>
      </c>
      <c r="H353" s="3">
        <v>3</v>
      </c>
    </row>
    <row r="354" spans="1:20" x14ac:dyDescent="0.3">
      <c r="A354" t="str">
        <f t="shared" si="23"/>
        <v>C XI</v>
      </c>
      <c r="B354" s="46">
        <v>32564</v>
      </c>
      <c r="C354" t="s">
        <v>53</v>
      </c>
      <c r="D354" s="11" t="s">
        <v>130</v>
      </c>
      <c r="E354" s="11" t="s">
        <v>71</v>
      </c>
      <c r="F354" s="3" t="str">
        <f t="shared" si="25"/>
        <v>LOST</v>
      </c>
      <c r="G354" s="3">
        <v>1</v>
      </c>
      <c r="H354" s="3">
        <v>4</v>
      </c>
      <c r="I354" t="s">
        <v>366</v>
      </c>
    </row>
    <row r="355" spans="1:20" x14ac:dyDescent="0.3">
      <c r="A355" t="str">
        <f t="shared" si="23"/>
        <v>C XI</v>
      </c>
      <c r="B355" s="46">
        <v>32571</v>
      </c>
      <c r="C355" t="s">
        <v>128</v>
      </c>
      <c r="D355" s="11" t="s">
        <v>130</v>
      </c>
      <c r="E355" s="11" t="s">
        <v>131</v>
      </c>
      <c r="F355" s="3" t="str">
        <f t="shared" si="25"/>
        <v>WON</v>
      </c>
      <c r="G355" s="3">
        <v>7</v>
      </c>
      <c r="H355" s="3">
        <v>4</v>
      </c>
      <c r="I355" t="s">
        <v>289</v>
      </c>
      <c r="J355" t="s">
        <v>289</v>
      </c>
      <c r="K355" t="s">
        <v>288</v>
      </c>
      <c r="L355" t="s">
        <v>354</v>
      </c>
      <c r="M355" t="s">
        <v>359</v>
      </c>
      <c r="N355" t="s">
        <v>356</v>
      </c>
      <c r="O355" t="s">
        <v>357</v>
      </c>
    </row>
    <row r="356" spans="1:20" x14ac:dyDescent="0.3">
      <c r="A356" t="str">
        <f t="shared" si="23"/>
        <v>C XI</v>
      </c>
      <c r="B356" s="46">
        <v>32578</v>
      </c>
      <c r="C356" t="s">
        <v>153</v>
      </c>
      <c r="D356" s="11" t="s">
        <v>130</v>
      </c>
      <c r="E356" s="11" t="s">
        <v>71</v>
      </c>
      <c r="F356" s="3" t="str">
        <f t="shared" si="25"/>
        <v>WON</v>
      </c>
      <c r="G356" s="3">
        <v>9</v>
      </c>
      <c r="H356" s="3">
        <v>1</v>
      </c>
      <c r="I356" t="s">
        <v>289</v>
      </c>
      <c r="J356" t="s">
        <v>289</v>
      </c>
      <c r="K356" t="s">
        <v>289</v>
      </c>
      <c r="L356" t="s">
        <v>289</v>
      </c>
      <c r="M356" t="s">
        <v>289</v>
      </c>
      <c r="N356" t="s">
        <v>366</v>
      </c>
      <c r="O356" t="s">
        <v>366</v>
      </c>
      <c r="P356" t="s">
        <v>367</v>
      </c>
      <c r="Q356" t="s">
        <v>367</v>
      </c>
    </row>
    <row r="357" spans="1:20" x14ac:dyDescent="0.3">
      <c r="A357" t="str">
        <f t="shared" si="23"/>
        <v>C XI</v>
      </c>
      <c r="B357" s="46">
        <v>32585</v>
      </c>
      <c r="C357" t="s">
        <v>5</v>
      </c>
      <c r="D357" s="11" t="s">
        <v>130</v>
      </c>
      <c r="E357" s="11" t="s">
        <v>71</v>
      </c>
      <c r="F357" s="3" t="str">
        <f t="shared" si="25"/>
        <v>LOST</v>
      </c>
      <c r="G357" s="3">
        <v>0</v>
      </c>
      <c r="H357" s="3">
        <v>1</v>
      </c>
    </row>
    <row r="358" spans="1:20" x14ac:dyDescent="0.3">
      <c r="B358" s="59" t="s">
        <v>82</v>
      </c>
      <c r="C358" s="60"/>
      <c r="D358" s="60"/>
      <c r="E358" s="60"/>
      <c r="F358" s="60"/>
      <c r="G358" s="60"/>
      <c r="H358" s="61"/>
    </row>
    <row r="359" spans="1:20" x14ac:dyDescent="0.3">
      <c r="B359" s="47" t="s">
        <v>65</v>
      </c>
      <c r="C359" s="6" t="s">
        <v>66</v>
      </c>
      <c r="D359" s="6" t="s">
        <v>67</v>
      </c>
      <c r="E359" s="7" t="s">
        <v>68</v>
      </c>
      <c r="F359" s="7" t="s">
        <v>69</v>
      </c>
      <c r="G359" s="8" t="s">
        <v>70</v>
      </c>
      <c r="H359" s="8" t="s">
        <v>71</v>
      </c>
      <c r="I359" s="69" t="s">
        <v>453</v>
      </c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</row>
    <row r="360" spans="1:20" x14ac:dyDescent="0.3">
      <c r="A360" t="str">
        <f t="shared" ref="A360:A385" si="26">$B$358</f>
        <v>D XI</v>
      </c>
      <c r="B360" s="46">
        <v>32389</v>
      </c>
      <c r="C360" t="s">
        <v>11</v>
      </c>
      <c r="D360" s="11" t="s">
        <v>129</v>
      </c>
      <c r="E360" s="11" t="s">
        <v>71</v>
      </c>
      <c r="F360" s="3" t="str">
        <f t="shared" ref="F360:F385" si="27">IF(G360&gt;H360,"WON",IF(H360&gt;G360,"LOST","DREW"))</f>
        <v>WON</v>
      </c>
      <c r="G360" s="3">
        <v>7</v>
      </c>
      <c r="H360" s="3">
        <v>2</v>
      </c>
      <c r="I360" t="s">
        <v>289</v>
      </c>
      <c r="J360" t="s">
        <v>289</v>
      </c>
      <c r="K360" t="s">
        <v>368</v>
      </c>
      <c r="L360" t="s">
        <v>359</v>
      </c>
      <c r="M360" t="s">
        <v>369</v>
      </c>
      <c r="N360" t="s">
        <v>370</v>
      </c>
      <c r="O360" t="s">
        <v>375</v>
      </c>
    </row>
    <row r="361" spans="1:20" x14ac:dyDescent="0.3">
      <c r="A361" t="str">
        <f t="shared" si="26"/>
        <v>D XI</v>
      </c>
      <c r="B361" s="46">
        <v>32396</v>
      </c>
      <c r="C361" t="s">
        <v>26</v>
      </c>
      <c r="D361" s="11" t="s">
        <v>129</v>
      </c>
      <c r="E361" s="11" t="s">
        <v>71</v>
      </c>
      <c r="F361" s="3" t="str">
        <f t="shared" si="27"/>
        <v>LOST</v>
      </c>
      <c r="G361" s="3">
        <v>4</v>
      </c>
      <c r="H361" s="3">
        <v>5</v>
      </c>
      <c r="I361" t="s">
        <v>261</v>
      </c>
      <c r="J361" t="s">
        <v>261</v>
      </c>
      <c r="K361" t="s">
        <v>289</v>
      </c>
      <c r="L361" t="s">
        <v>289</v>
      </c>
    </row>
    <row r="362" spans="1:20" x14ac:dyDescent="0.3">
      <c r="A362" t="str">
        <f t="shared" si="26"/>
        <v>D XI</v>
      </c>
      <c r="B362" s="46">
        <v>32399</v>
      </c>
      <c r="C362" t="s">
        <v>20</v>
      </c>
      <c r="D362" s="11" t="s">
        <v>129</v>
      </c>
      <c r="E362" s="11" t="s">
        <v>131</v>
      </c>
      <c r="F362" s="3" t="str">
        <f t="shared" si="27"/>
        <v>DREW</v>
      </c>
      <c r="G362" s="3">
        <v>4</v>
      </c>
      <c r="H362" s="3">
        <v>4</v>
      </c>
      <c r="I362" t="s">
        <v>371</v>
      </c>
      <c r="J362" t="s">
        <v>371</v>
      </c>
      <c r="K362" t="s">
        <v>261</v>
      </c>
      <c r="L362" t="s">
        <v>289</v>
      </c>
    </row>
    <row r="363" spans="1:20" x14ac:dyDescent="0.3">
      <c r="A363" t="str">
        <f t="shared" si="26"/>
        <v>D XI</v>
      </c>
      <c r="B363" s="46">
        <v>32410</v>
      </c>
      <c r="C363" t="s">
        <v>154</v>
      </c>
      <c r="D363" s="11" t="s">
        <v>130</v>
      </c>
      <c r="E363" s="11" t="s">
        <v>71</v>
      </c>
      <c r="F363" s="3" t="str">
        <f t="shared" si="27"/>
        <v>LOST</v>
      </c>
      <c r="G363" s="3">
        <v>2</v>
      </c>
      <c r="H363" s="3">
        <v>3</v>
      </c>
      <c r="I363" t="s">
        <v>372</v>
      </c>
      <c r="J363" t="s">
        <v>371</v>
      </c>
    </row>
    <row r="364" spans="1:20" x14ac:dyDescent="0.3">
      <c r="A364" t="str">
        <f t="shared" si="26"/>
        <v>D XI</v>
      </c>
      <c r="B364" s="46">
        <v>32417</v>
      </c>
      <c r="C364" t="s">
        <v>1</v>
      </c>
      <c r="D364" s="11" t="s">
        <v>130</v>
      </c>
      <c r="E364" s="11" t="s">
        <v>131</v>
      </c>
      <c r="F364" s="3" t="str">
        <f t="shared" si="27"/>
        <v>WON</v>
      </c>
      <c r="G364" s="3">
        <v>3</v>
      </c>
      <c r="H364" s="3">
        <v>1</v>
      </c>
      <c r="I364" t="s">
        <v>261</v>
      </c>
      <c r="J364" t="s">
        <v>372</v>
      </c>
      <c r="K364" t="s">
        <v>373</v>
      </c>
    </row>
    <row r="365" spans="1:20" x14ac:dyDescent="0.3">
      <c r="A365" t="str">
        <f t="shared" si="26"/>
        <v>D XI</v>
      </c>
      <c r="B365" s="46">
        <v>32431</v>
      </c>
      <c r="C365" t="s">
        <v>2</v>
      </c>
      <c r="D365" s="11" t="s">
        <v>130</v>
      </c>
      <c r="E365" s="11" t="s">
        <v>131</v>
      </c>
      <c r="F365" s="3" t="str">
        <f t="shared" si="27"/>
        <v>LOST</v>
      </c>
      <c r="G365" s="3">
        <v>1</v>
      </c>
      <c r="H365" s="3">
        <v>3</v>
      </c>
      <c r="I365" t="s">
        <v>374</v>
      </c>
    </row>
    <row r="366" spans="1:20" x14ac:dyDescent="0.3">
      <c r="A366" t="str">
        <f t="shared" si="26"/>
        <v>D XI</v>
      </c>
      <c r="B366" s="46">
        <v>32438</v>
      </c>
      <c r="C366" t="s">
        <v>6</v>
      </c>
      <c r="D366" s="11" t="s">
        <v>130</v>
      </c>
      <c r="E366" s="11" t="s">
        <v>131</v>
      </c>
      <c r="F366" s="3" t="str">
        <f t="shared" si="27"/>
        <v>LOST</v>
      </c>
      <c r="G366" s="3">
        <v>3</v>
      </c>
      <c r="H366" s="3">
        <v>6</v>
      </c>
      <c r="I366" t="s">
        <v>261</v>
      </c>
      <c r="J366" t="s">
        <v>261</v>
      </c>
      <c r="K366" t="s">
        <v>371</v>
      </c>
    </row>
    <row r="367" spans="1:20" x14ac:dyDescent="0.3">
      <c r="A367" t="str">
        <f t="shared" si="26"/>
        <v>D XI</v>
      </c>
      <c r="B367" s="46">
        <v>32445</v>
      </c>
      <c r="C367" t="s">
        <v>59</v>
      </c>
      <c r="D367" s="11" t="s">
        <v>139</v>
      </c>
      <c r="E367" s="11" t="s">
        <v>71</v>
      </c>
      <c r="F367" s="3" t="str">
        <f t="shared" si="27"/>
        <v>WON</v>
      </c>
      <c r="G367" s="3">
        <v>2</v>
      </c>
      <c r="H367" s="3">
        <v>0</v>
      </c>
      <c r="I367" t="s">
        <v>261</v>
      </c>
      <c r="J367" t="s">
        <v>359</v>
      </c>
    </row>
    <row r="368" spans="1:20" x14ac:dyDescent="0.3">
      <c r="A368" t="str">
        <f t="shared" si="26"/>
        <v>D XI</v>
      </c>
      <c r="B368" s="46">
        <v>32452</v>
      </c>
      <c r="C368" t="s">
        <v>88</v>
      </c>
      <c r="D368" s="11" t="s">
        <v>130</v>
      </c>
      <c r="E368" s="11" t="s">
        <v>131</v>
      </c>
      <c r="F368" s="3" t="str">
        <f t="shared" si="27"/>
        <v>WON</v>
      </c>
      <c r="G368" s="3">
        <v>4</v>
      </c>
      <c r="H368" s="3">
        <v>0</v>
      </c>
      <c r="I368" t="s">
        <v>261</v>
      </c>
      <c r="J368" t="s">
        <v>375</v>
      </c>
      <c r="K368" t="s">
        <v>375</v>
      </c>
      <c r="L368" t="s">
        <v>374</v>
      </c>
    </row>
    <row r="369" spans="1:15" x14ac:dyDescent="0.3">
      <c r="A369" t="str">
        <f t="shared" si="26"/>
        <v>D XI</v>
      </c>
      <c r="B369" s="46">
        <v>32459</v>
      </c>
      <c r="C369" t="s">
        <v>25</v>
      </c>
      <c r="D369" s="11" t="s">
        <v>139</v>
      </c>
      <c r="E369" s="11" t="s">
        <v>131</v>
      </c>
      <c r="F369" s="3" t="str">
        <f t="shared" si="27"/>
        <v>WON</v>
      </c>
      <c r="G369" s="3">
        <v>4</v>
      </c>
      <c r="H369" s="3">
        <v>2</v>
      </c>
      <c r="I369" t="s">
        <v>261</v>
      </c>
      <c r="J369" t="s">
        <v>289</v>
      </c>
      <c r="K369" t="s">
        <v>374</v>
      </c>
      <c r="L369" t="s">
        <v>371</v>
      </c>
    </row>
    <row r="370" spans="1:15" x14ac:dyDescent="0.3">
      <c r="A370" t="str">
        <f t="shared" si="26"/>
        <v>D XI</v>
      </c>
      <c r="B370" s="46">
        <v>32466</v>
      </c>
      <c r="C370" t="s">
        <v>2</v>
      </c>
      <c r="D370" s="11" t="s">
        <v>139</v>
      </c>
      <c r="E370" s="11" t="s">
        <v>131</v>
      </c>
      <c r="F370" s="3" t="str">
        <f t="shared" si="27"/>
        <v>LOST</v>
      </c>
      <c r="G370" s="3">
        <v>3</v>
      </c>
      <c r="H370" s="3">
        <v>4</v>
      </c>
      <c r="I370" t="s">
        <v>261</v>
      </c>
      <c r="J370" t="s">
        <v>289</v>
      </c>
      <c r="K370" t="s">
        <v>305</v>
      </c>
    </row>
    <row r="371" spans="1:15" x14ac:dyDescent="0.3">
      <c r="A371" t="str">
        <f t="shared" si="26"/>
        <v>D XI</v>
      </c>
      <c r="B371" s="46">
        <v>32473</v>
      </c>
      <c r="C371" t="s">
        <v>59</v>
      </c>
      <c r="D371" s="11" t="s">
        <v>130</v>
      </c>
      <c r="E371" s="11" t="s">
        <v>131</v>
      </c>
      <c r="F371" s="3" t="str">
        <f t="shared" si="27"/>
        <v>DREW</v>
      </c>
      <c r="G371" s="3">
        <v>4</v>
      </c>
      <c r="H371" s="3">
        <v>4</v>
      </c>
      <c r="I371" t="s">
        <v>375</v>
      </c>
      <c r="J371" t="s">
        <v>375</v>
      </c>
      <c r="K371" t="s">
        <v>379</v>
      </c>
      <c r="L371" t="s">
        <v>379</v>
      </c>
    </row>
    <row r="372" spans="1:15" x14ac:dyDescent="0.3">
      <c r="A372" t="str">
        <f t="shared" si="26"/>
        <v>D XI</v>
      </c>
      <c r="B372" s="46">
        <v>32480</v>
      </c>
      <c r="C372" t="s">
        <v>87</v>
      </c>
      <c r="D372" s="11" t="s">
        <v>130</v>
      </c>
      <c r="E372" s="11" t="s">
        <v>71</v>
      </c>
      <c r="F372" s="3" t="str">
        <f t="shared" si="27"/>
        <v>LOST</v>
      </c>
      <c r="G372" s="3">
        <v>3</v>
      </c>
      <c r="H372" s="3">
        <v>6</v>
      </c>
      <c r="I372" t="s">
        <v>261</v>
      </c>
      <c r="J372" t="s">
        <v>289</v>
      </c>
      <c r="K372" t="s">
        <v>289</v>
      </c>
    </row>
    <row r="373" spans="1:15" x14ac:dyDescent="0.3">
      <c r="A373" t="str">
        <f t="shared" si="26"/>
        <v>D XI</v>
      </c>
      <c r="B373" s="46">
        <v>32487</v>
      </c>
      <c r="C373" t="s">
        <v>53</v>
      </c>
      <c r="D373" s="11" t="s">
        <v>130</v>
      </c>
      <c r="E373" s="11" t="s">
        <v>71</v>
      </c>
      <c r="F373" s="3" t="str">
        <f t="shared" si="27"/>
        <v>LOST</v>
      </c>
      <c r="G373" s="3">
        <v>3</v>
      </c>
      <c r="H373" s="3">
        <v>4</v>
      </c>
      <c r="I373" t="s">
        <v>261</v>
      </c>
      <c r="J373" t="s">
        <v>368</v>
      </c>
      <c r="K373" t="s">
        <v>376</v>
      </c>
    </row>
    <row r="374" spans="1:15" x14ac:dyDescent="0.3">
      <c r="A374" t="str">
        <f t="shared" si="26"/>
        <v>D XI</v>
      </c>
      <c r="B374" s="46">
        <v>32494</v>
      </c>
      <c r="C374" t="s">
        <v>155</v>
      </c>
      <c r="D374" s="11" t="s">
        <v>139</v>
      </c>
      <c r="E374" s="11" t="s">
        <v>71</v>
      </c>
      <c r="F374" s="3" t="str">
        <f t="shared" si="27"/>
        <v>WON</v>
      </c>
      <c r="G374" s="3">
        <v>7</v>
      </c>
      <c r="H374" s="3">
        <v>4</v>
      </c>
      <c r="I374" t="s">
        <v>289</v>
      </c>
      <c r="J374" t="s">
        <v>289</v>
      </c>
      <c r="K374" t="s">
        <v>289</v>
      </c>
      <c r="L374" t="s">
        <v>289</v>
      </c>
      <c r="M374" t="s">
        <v>261</v>
      </c>
      <c r="N374" t="s">
        <v>312</v>
      </c>
      <c r="O374" t="s">
        <v>379</v>
      </c>
    </row>
    <row r="375" spans="1:15" x14ac:dyDescent="0.3">
      <c r="A375" t="str">
        <f t="shared" si="26"/>
        <v>D XI</v>
      </c>
      <c r="B375" s="46">
        <v>32515</v>
      </c>
      <c r="C375" t="s">
        <v>59</v>
      </c>
      <c r="D375" s="11" t="s">
        <v>130</v>
      </c>
      <c r="E375" s="11" t="s">
        <v>71</v>
      </c>
      <c r="F375" s="3" t="str">
        <f t="shared" si="27"/>
        <v>LOST</v>
      </c>
      <c r="G375" s="3">
        <v>3</v>
      </c>
      <c r="H375" s="3">
        <v>6</v>
      </c>
      <c r="I375" t="s">
        <v>261</v>
      </c>
      <c r="J375" t="s">
        <v>261</v>
      </c>
      <c r="K375" t="s">
        <v>377</v>
      </c>
    </row>
    <row r="376" spans="1:15" x14ac:dyDescent="0.3">
      <c r="A376" t="str">
        <f t="shared" si="26"/>
        <v>D XI</v>
      </c>
      <c r="B376" s="46">
        <v>32522</v>
      </c>
      <c r="C376" t="s">
        <v>12</v>
      </c>
      <c r="D376" s="11" t="s">
        <v>130</v>
      </c>
      <c r="E376" s="11" t="s">
        <v>131</v>
      </c>
      <c r="F376" s="3" t="str">
        <f t="shared" si="27"/>
        <v>LOST</v>
      </c>
      <c r="G376" s="3">
        <v>2</v>
      </c>
      <c r="H376" s="3">
        <v>3</v>
      </c>
      <c r="I376" t="s">
        <v>379</v>
      </c>
      <c r="J376" t="s">
        <v>379</v>
      </c>
    </row>
    <row r="377" spans="1:15" x14ac:dyDescent="0.3">
      <c r="A377" t="str">
        <f t="shared" si="26"/>
        <v>D XI</v>
      </c>
      <c r="B377" s="46">
        <v>32529</v>
      </c>
      <c r="C377" t="s">
        <v>52</v>
      </c>
      <c r="D377" s="11" t="s">
        <v>139</v>
      </c>
      <c r="E377" s="11" t="s">
        <v>71</v>
      </c>
      <c r="F377" s="3" t="str">
        <f t="shared" si="27"/>
        <v>WON</v>
      </c>
      <c r="G377" s="3">
        <v>2</v>
      </c>
      <c r="H377" s="3">
        <v>0</v>
      </c>
      <c r="I377" t="s">
        <v>371</v>
      </c>
      <c r="J377" t="s">
        <v>378</v>
      </c>
    </row>
    <row r="378" spans="1:15" x14ac:dyDescent="0.3">
      <c r="A378" t="str">
        <f t="shared" si="26"/>
        <v>D XI</v>
      </c>
      <c r="B378" s="46">
        <v>32543</v>
      </c>
      <c r="C378" t="s">
        <v>88</v>
      </c>
      <c r="D378" s="11" t="s">
        <v>130</v>
      </c>
      <c r="E378" s="11" t="s">
        <v>71</v>
      </c>
      <c r="F378" s="3" t="str">
        <f t="shared" si="27"/>
        <v>DREW</v>
      </c>
      <c r="G378" s="3">
        <v>2</v>
      </c>
      <c r="H378" s="3">
        <v>2</v>
      </c>
      <c r="I378" t="s">
        <v>375</v>
      </c>
      <c r="J378" t="s">
        <v>368</v>
      </c>
    </row>
    <row r="379" spans="1:15" x14ac:dyDescent="0.3">
      <c r="A379" t="str">
        <f t="shared" si="26"/>
        <v>D XI</v>
      </c>
      <c r="B379" s="46">
        <v>32550</v>
      </c>
      <c r="C379" t="s">
        <v>61</v>
      </c>
      <c r="D379" s="11" t="s">
        <v>139</v>
      </c>
      <c r="E379" s="11" t="s">
        <v>71</v>
      </c>
      <c r="F379" s="3" t="str">
        <f t="shared" si="27"/>
        <v>LOST</v>
      </c>
      <c r="G379" s="3">
        <v>1</v>
      </c>
      <c r="H379" s="3">
        <v>2</v>
      </c>
      <c r="I379" t="s">
        <v>378</v>
      </c>
    </row>
    <row r="380" spans="1:15" x14ac:dyDescent="0.3">
      <c r="A380" t="str">
        <f t="shared" si="26"/>
        <v>D XI</v>
      </c>
      <c r="B380" s="46">
        <v>32557</v>
      </c>
      <c r="C380" t="s">
        <v>53</v>
      </c>
      <c r="D380" s="11" t="s">
        <v>130</v>
      </c>
      <c r="E380" s="11" t="s">
        <v>131</v>
      </c>
      <c r="F380" s="3" t="str">
        <f t="shared" si="27"/>
        <v>LOST</v>
      </c>
      <c r="G380" s="3">
        <v>0</v>
      </c>
      <c r="H380" s="3">
        <v>1</v>
      </c>
    </row>
    <row r="381" spans="1:15" x14ac:dyDescent="0.3">
      <c r="A381" t="str">
        <f t="shared" si="26"/>
        <v>D XI</v>
      </c>
      <c r="B381" s="46">
        <v>32564</v>
      </c>
      <c r="C381" t="s">
        <v>87</v>
      </c>
      <c r="D381" s="11" t="s">
        <v>130</v>
      </c>
      <c r="E381" s="11" t="s">
        <v>131</v>
      </c>
      <c r="F381" s="3" t="str">
        <f t="shared" si="27"/>
        <v>LOST</v>
      </c>
      <c r="G381" s="3">
        <v>2</v>
      </c>
      <c r="H381" s="3">
        <v>5</v>
      </c>
      <c r="I381" t="s">
        <v>379</v>
      </c>
      <c r="J381" t="s">
        <v>379</v>
      </c>
    </row>
    <row r="382" spans="1:15" x14ac:dyDescent="0.3">
      <c r="A382" t="str">
        <f t="shared" si="26"/>
        <v>D XI</v>
      </c>
      <c r="B382" s="46">
        <v>32585</v>
      </c>
      <c r="C382" t="s">
        <v>6</v>
      </c>
      <c r="D382" s="11" t="s">
        <v>130</v>
      </c>
      <c r="E382" s="11" t="s">
        <v>71</v>
      </c>
      <c r="F382" s="3" t="str">
        <f t="shared" si="27"/>
        <v>WON</v>
      </c>
      <c r="G382" s="3">
        <v>5</v>
      </c>
      <c r="H382" s="3">
        <v>1</v>
      </c>
      <c r="I382" t="s">
        <v>379</v>
      </c>
      <c r="J382" t="s">
        <v>379</v>
      </c>
      <c r="K382" t="s">
        <v>371</v>
      </c>
      <c r="L382" t="s">
        <v>371</v>
      </c>
      <c r="M382" t="s">
        <v>261</v>
      </c>
    </row>
    <row r="383" spans="1:15" x14ac:dyDescent="0.3">
      <c r="A383" t="str">
        <f t="shared" si="26"/>
        <v>D XI</v>
      </c>
      <c r="B383" s="46">
        <v>32599</v>
      </c>
      <c r="C383" t="s">
        <v>1</v>
      </c>
      <c r="D383" s="11" t="s">
        <v>130</v>
      </c>
      <c r="E383" s="11" t="s">
        <v>71</v>
      </c>
      <c r="F383" s="3" t="str">
        <f t="shared" si="27"/>
        <v>WON</v>
      </c>
      <c r="G383" s="3">
        <v>5</v>
      </c>
      <c r="H383" s="3">
        <v>2</v>
      </c>
      <c r="I383" t="s">
        <v>371</v>
      </c>
      <c r="J383" t="s">
        <v>371</v>
      </c>
      <c r="K383" t="s">
        <v>371</v>
      </c>
      <c r="L383" t="s">
        <v>379</v>
      </c>
      <c r="M383" t="s">
        <v>368</v>
      </c>
    </row>
    <row r="384" spans="1:15" x14ac:dyDescent="0.3">
      <c r="A384" t="str">
        <f t="shared" si="26"/>
        <v>D XI</v>
      </c>
      <c r="B384" s="46">
        <v>32611</v>
      </c>
      <c r="C384" t="s">
        <v>12</v>
      </c>
      <c r="D384" s="11" t="s">
        <v>130</v>
      </c>
      <c r="E384" s="11" t="s">
        <v>71</v>
      </c>
      <c r="F384" s="3" t="str">
        <f t="shared" si="27"/>
        <v>LOST</v>
      </c>
      <c r="G384" s="3">
        <v>0</v>
      </c>
      <c r="H384" s="3">
        <v>1</v>
      </c>
    </row>
    <row r="385" spans="1:20" x14ac:dyDescent="0.3">
      <c r="A385" t="str">
        <f t="shared" si="26"/>
        <v>D XI</v>
      </c>
      <c r="B385" s="46">
        <v>32613</v>
      </c>
      <c r="C385" t="s">
        <v>2</v>
      </c>
      <c r="D385" s="11" t="s">
        <v>130</v>
      </c>
      <c r="E385" s="11" t="s">
        <v>71</v>
      </c>
      <c r="F385" s="3" t="str">
        <f t="shared" si="27"/>
        <v>LOST</v>
      </c>
      <c r="G385" s="3">
        <v>0</v>
      </c>
      <c r="H385" s="3">
        <v>3</v>
      </c>
    </row>
    <row r="386" spans="1:20" x14ac:dyDescent="0.3">
      <c r="B386" s="59" t="s">
        <v>83</v>
      </c>
      <c r="C386" s="60"/>
      <c r="D386" s="60"/>
      <c r="E386" s="60"/>
      <c r="F386" s="60"/>
      <c r="G386" s="60"/>
      <c r="H386" s="61"/>
    </row>
    <row r="387" spans="1:20" x14ac:dyDescent="0.3">
      <c r="B387" s="47" t="s">
        <v>65</v>
      </c>
      <c r="C387" s="6" t="s">
        <v>66</v>
      </c>
      <c r="D387" s="6" t="s">
        <v>67</v>
      </c>
      <c r="E387" s="7" t="s">
        <v>68</v>
      </c>
      <c r="F387" s="7" t="s">
        <v>69</v>
      </c>
      <c r="G387" s="8" t="s">
        <v>70</v>
      </c>
      <c r="H387" s="8" t="s">
        <v>71</v>
      </c>
      <c r="I387" s="69" t="s">
        <v>453</v>
      </c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</row>
    <row r="388" spans="1:20" x14ac:dyDescent="0.3">
      <c r="A388" t="str">
        <f t="shared" ref="A388:A421" si="28">$B$386</f>
        <v>E XI</v>
      </c>
      <c r="B388" s="46">
        <v>32389</v>
      </c>
      <c r="C388" t="s">
        <v>33</v>
      </c>
      <c r="D388" s="11" t="s">
        <v>129</v>
      </c>
      <c r="E388" s="11" t="s">
        <v>71</v>
      </c>
      <c r="F388" s="3" t="str">
        <f t="shared" ref="F388:F421" si="29">IF(G388&gt;H388,"WON",IF(H388&gt;G388,"LOST","DREW"))</f>
        <v>WON</v>
      </c>
      <c r="G388" s="3">
        <v>5</v>
      </c>
      <c r="H388" s="3">
        <v>0</v>
      </c>
      <c r="I388" t="s">
        <v>380</v>
      </c>
      <c r="J388" t="s">
        <v>380</v>
      </c>
      <c r="K388" t="s">
        <v>381</v>
      </c>
      <c r="L388" t="s">
        <v>361</v>
      </c>
      <c r="M388" t="s">
        <v>382</v>
      </c>
    </row>
    <row r="389" spans="1:20" x14ac:dyDescent="0.3">
      <c r="A389" t="str">
        <f t="shared" si="28"/>
        <v>E XI</v>
      </c>
      <c r="B389" s="46">
        <v>32390</v>
      </c>
      <c r="C389" t="s">
        <v>156</v>
      </c>
      <c r="D389" s="11" t="s">
        <v>129</v>
      </c>
      <c r="E389" s="11" t="s">
        <v>71</v>
      </c>
      <c r="F389" s="3" t="str">
        <f t="shared" si="29"/>
        <v>WON</v>
      </c>
      <c r="G389" s="3">
        <v>7</v>
      </c>
      <c r="H389" s="3">
        <v>2</v>
      </c>
      <c r="I389" t="s">
        <v>383</v>
      </c>
      <c r="J389" t="s">
        <v>383</v>
      </c>
      <c r="K389" t="s">
        <v>383</v>
      </c>
      <c r="L389" t="s">
        <v>383</v>
      </c>
      <c r="M389" t="s">
        <v>380</v>
      </c>
      <c r="N389" t="s">
        <v>380</v>
      </c>
      <c r="O389" t="s">
        <v>380</v>
      </c>
    </row>
    <row r="390" spans="1:20" x14ac:dyDescent="0.3">
      <c r="A390" t="str">
        <f t="shared" si="28"/>
        <v>E XI</v>
      </c>
      <c r="B390" s="46">
        <v>32396</v>
      </c>
      <c r="C390" t="s">
        <v>157</v>
      </c>
      <c r="D390" s="11" t="s">
        <v>129</v>
      </c>
      <c r="E390" s="11" t="s">
        <v>71</v>
      </c>
      <c r="F390" s="3" t="str">
        <f t="shared" si="29"/>
        <v>LOST</v>
      </c>
      <c r="G390" s="3">
        <v>2</v>
      </c>
      <c r="H390" s="3">
        <v>4</v>
      </c>
      <c r="I390" t="s">
        <v>383</v>
      </c>
      <c r="J390" t="s">
        <v>380</v>
      </c>
    </row>
    <row r="391" spans="1:20" x14ac:dyDescent="0.3">
      <c r="A391" t="str">
        <f t="shared" si="28"/>
        <v>E XI</v>
      </c>
      <c r="B391" s="46">
        <v>32400</v>
      </c>
      <c r="C391" t="s">
        <v>23</v>
      </c>
      <c r="D391" s="11" t="s">
        <v>129</v>
      </c>
      <c r="E391" s="11" t="s">
        <v>71</v>
      </c>
      <c r="F391" s="3" t="str">
        <f t="shared" si="29"/>
        <v>WON</v>
      </c>
      <c r="G391" s="3">
        <v>3</v>
      </c>
      <c r="H391" s="3">
        <v>1</v>
      </c>
      <c r="I391" t="s">
        <v>383</v>
      </c>
      <c r="J391" t="s">
        <v>383</v>
      </c>
      <c r="K391" t="s">
        <v>395</v>
      </c>
    </row>
    <row r="392" spans="1:20" x14ac:dyDescent="0.3">
      <c r="A392" t="str">
        <f t="shared" si="28"/>
        <v>E XI</v>
      </c>
      <c r="B392" s="46">
        <v>32403</v>
      </c>
      <c r="C392" t="s">
        <v>54</v>
      </c>
      <c r="D392" s="11" t="s">
        <v>129</v>
      </c>
      <c r="E392" s="11" t="s">
        <v>71</v>
      </c>
      <c r="F392" s="3" t="str">
        <f t="shared" si="29"/>
        <v>LOST</v>
      </c>
      <c r="G392" s="3">
        <v>2</v>
      </c>
      <c r="H392" s="3">
        <v>3</v>
      </c>
      <c r="I392" t="s">
        <v>383</v>
      </c>
      <c r="J392" t="s">
        <v>395</v>
      </c>
    </row>
    <row r="393" spans="1:20" x14ac:dyDescent="0.3">
      <c r="A393" t="str">
        <f t="shared" si="28"/>
        <v>E XI</v>
      </c>
      <c r="B393" s="46">
        <v>32406</v>
      </c>
      <c r="C393" t="s">
        <v>14</v>
      </c>
      <c r="D393" s="11" t="s">
        <v>129</v>
      </c>
      <c r="E393" s="11" t="s">
        <v>71</v>
      </c>
      <c r="F393" s="3" t="str">
        <f t="shared" si="29"/>
        <v>WON</v>
      </c>
      <c r="G393" s="3">
        <v>5</v>
      </c>
      <c r="H393" s="3">
        <v>1</v>
      </c>
      <c r="I393" t="s">
        <v>380</v>
      </c>
      <c r="J393" t="s">
        <v>380</v>
      </c>
      <c r="K393" t="s">
        <v>383</v>
      </c>
      <c r="L393" t="s">
        <v>287</v>
      </c>
      <c r="M393" t="s">
        <v>384</v>
      </c>
    </row>
    <row r="394" spans="1:20" x14ac:dyDescent="0.3">
      <c r="A394" t="str">
        <f t="shared" si="28"/>
        <v>E XI</v>
      </c>
      <c r="B394" s="46">
        <v>32410</v>
      </c>
      <c r="C394" t="s">
        <v>53</v>
      </c>
      <c r="D394" s="11" t="s">
        <v>130</v>
      </c>
      <c r="E394" s="11" t="s">
        <v>131</v>
      </c>
      <c r="F394" s="3" t="str">
        <f t="shared" si="29"/>
        <v>DREW</v>
      </c>
      <c r="G394" s="3">
        <v>2</v>
      </c>
      <c r="H394" s="3">
        <v>2</v>
      </c>
      <c r="I394" t="s">
        <v>380</v>
      </c>
      <c r="J394" t="s">
        <v>385</v>
      </c>
    </row>
    <row r="395" spans="1:20" x14ac:dyDescent="0.3">
      <c r="A395" t="str">
        <f t="shared" si="28"/>
        <v>E XI</v>
      </c>
      <c r="B395" s="46">
        <v>32424</v>
      </c>
      <c r="C395" t="s">
        <v>29</v>
      </c>
      <c r="D395" s="11" t="s">
        <v>130</v>
      </c>
      <c r="E395" s="11" t="s">
        <v>131</v>
      </c>
      <c r="F395" s="3" t="str">
        <f t="shared" si="29"/>
        <v>WON</v>
      </c>
      <c r="G395" s="3">
        <v>2</v>
      </c>
      <c r="H395" s="3">
        <v>1</v>
      </c>
      <c r="I395" t="s">
        <v>383</v>
      </c>
      <c r="J395" t="s">
        <v>386</v>
      </c>
    </row>
    <row r="396" spans="1:20" x14ac:dyDescent="0.3">
      <c r="A396" t="str">
        <f t="shared" si="28"/>
        <v>E XI</v>
      </c>
      <c r="B396" s="46">
        <v>32431</v>
      </c>
      <c r="C396" t="s">
        <v>150</v>
      </c>
      <c r="D396" s="11" t="s">
        <v>130</v>
      </c>
      <c r="E396" s="11" t="s">
        <v>71</v>
      </c>
      <c r="F396" s="3" t="str">
        <f t="shared" si="29"/>
        <v>WON</v>
      </c>
      <c r="G396" s="3">
        <v>6</v>
      </c>
      <c r="H396" s="3">
        <v>2</v>
      </c>
      <c r="I396" t="s">
        <v>380</v>
      </c>
      <c r="J396" t="s">
        <v>380</v>
      </c>
      <c r="K396" t="s">
        <v>380</v>
      </c>
      <c r="L396" t="s">
        <v>383</v>
      </c>
      <c r="M396" t="s">
        <v>383</v>
      </c>
      <c r="N396" t="s">
        <v>395</v>
      </c>
    </row>
    <row r="397" spans="1:20" x14ac:dyDescent="0.3">
      <c r="A397" t="str">
        <f t="shared" si="28"/>
        <v>E XI</v>
      </c>
      <c r="B397" s="46">
        <v>32438</v>
      </c>
      <c r="C397" t="s">
        <v>14</v>
      </c>
      <c r="D397" s="11" t="s">
        <v>130</v>
      </c>
      <c r="E397" s="11" t="s">
        <v>131</v>
      </c>
      <c r="F397" s="3" t="str">
        <f t="shared" si="29"/>
        <v>WON</v>
      </c>
      <c r="G397" s="3">
        <v>2</v>
      </c>
      <c r="H397" s="3">
        <v>0</v>
      </c>
      <c r="I397" t="s">
        <v>380</v>
      </c>
      <c r="J397" t="s">
        <v>386</v>
      </c>
    </row>
    <row r="398" spans="1:20" x14ac:dyDescent="0.3">
      <c r="A398" t="str">
        <f t="shared" si="28"/>
        <v>E XI</v>
      </c>
      <c r="B398" s="46">
        <v>32445</v>
      </c>
      <c r="C398" t="s">
        <v>29</v>
      </c>
      <c r="D398" s="11" t="s">
        <v>139</v>
      </c>
      <c r="E398" s="11" t="s">
        <v>71</v>
      </c>
      <c r="F398" s="3" t="str">
        <f t="shared" si="29"/>
        <v>WON</v>
      </c>
      <c r="G398" s="3">
        <v>3</v>
      </c>
      <c r="H398" s="3">
        <v>0</v>
      </c>
      <c r="I398" t="s">
        <v>380</v>
      </c>
      <c r="J398" t="s">
        <v>395</v>
      </c>
      <c r="K398" t="s">
        <v>393</v>
      </c>
    </row>
    <row r="399" spans="1:20" x14ac:dyDescent="0.3">
      <c r="A399" t="str">
        <f t="shared" si="28"/>
        <v>E XI</v>
      </c>
      <c r="B399" s="46">
        <v>32452</v>
      </c>
      <c r="C399" t="s">
        <v>31</v>
      </c>
      <c r="D399" s="11" t="s">
        <v>130</v>
      </c>
      <c r="E399" s="11" t="s">
        <v>71</v>
      </c>
      <c r="F399" s="3" t="str">
        <f t="shared" si="29"/>
        <v>WON</v>
      </c>
      <c r="G399" s="3">
        <v>2</v>
      </c>
      <c r="H399" s="3">
        <v>0</v>
      </c>
      <c r="I399" t="s">
        <v>380</v>
      </c>
      <c r="J399" t="s">
        <v>380</v>
      </c>
    </row>
    <row r="400" spans="1:20" x14ac:dyDescent="0.3">
      <c r="A400" t="str">
        <f t="shared" si="28"/>
        <v>E XI</v>
      </c>
      <c r="B400" s="46">
        <v>32459</v>
      </c>
      <c r="C400" t="s">
        <v>34</v>
      </c>
      <c r="D400" s="11" t="s">
        <v>139</v>
      </c>
      <c r="E400" s="11" t="s">
        <v>71</v>
      </c>
      <c r="F400" s="3" t="str">
        <f t="shared" si="29"/>
        <v>WON</v>
      </c>
      <c r="G400" s="3">
        <v>6</v>
      </c>
      <c r="H400" s="3">
        <v>2</v>
      </c>
      <c r="I400" t="s">
        <v>380</v>
      </c>
      <c r="J400" t="s">
        <v>380</v>
      </c>
      <c r="K400" t="s">
        <v>380</v>
      </c>
      <c r="L400" t="s">
        <v>387</v>
      </c>
      <c r="M400" t="s">
        <v>387</v>
      </c>
      <c r="N400" t="s">
        <v>383</v>
      </c>
    </row>
    <row r="401" spans="1:18" x14ac:dyDescent="0.3">
      <c r="A401" t="str">
        <f t="shared" si="28"/>
        <v>E XI</v>
      </c>
      <c r="B401" s="46">
        <v>32466</v>
      </c>
      <c r="C401" t="s">
        <v>54</v>
      </c>
      <c r="D401" s="11" t="s">
        <v>139</v>
      </c>
      <c r="E401" s="11" t="s">
        <v>71</v>
      </c>
      <c r="F401" s="3" t="str">
        <f t="shared" si="29"/>
        <v>WON</v>
      </c>
      <c r="G401" s="3">
        <v>2</v>
      </c>
      <c r="H401" s="3">
        <v>1</v>
      </c>
      <c r="I401" t="s">
        <v>383</v>
      </c>
      <c r="J401" t="s">
        <v>383</v>
      </c>
    </row>
    <row r="402" spans="1:18" x14ac:dyDescent="0.3">
      <c r="A402" t="str">
        <f t="shared" si="28"/>
        <v>E XI</v>
      </c>
      <c r="B402" s="46">
        <v>32473</v>
      </c>
      <c r="C402" t="s">
        <v>31</v>
      </c>
      <c r="D402" s="11" t="s">
        <v>129</v>
      </c>
      <c r="E402" s="11" t="s">
        <v>131</v>
      </c>
      <c r="F402" s="3" t="str">
        <f t="shared" si="29"/>
        <v>WON</v>
      </c>
      <c r="G402" s="3">
        <v>7</v>
      </c>
      <c r="H402" s="3">
        <v>2</v>
      </c>
      <c r="I402" t="s">
        <v>380</v>
      </c>
      <c r="J402" t="s">
        <v>380</v>
      </c>
      <c r="K402" t="s">
        <v>388</v>
      </c>
      <c r="L402" t="s">
        <v>388</v>
      </c>
      <c r="M402" t="s">
        <v>383</v>
      </c>
      <c r="N402" t="s">
        <v>382</v>
      </c>
      <c r="O402" t="s">
        <v>437</v>
      </c>
    </row>
    <row r="403" spans="1:18" x14ac:dyDescent="0.3">
      <c r="A403" t="str">
        <f t="shared" si="28"/>
        <v>E XI</v>
      </c>
      <c r="B403" s="46">
        <v>32480</v>
      </c>
      <c r="C403" t="s">
        <v>27</v>
      </c>
      <c r="D403" s="11" t="s">
        <v>129</v>
      </c>
      <c r="E403" s="11" t="s">
        <v>131</v>
      </c>
      <c r="F403" s="3" t="str">
        <f t="shared" si="29"/>
        <v>WON</v>
      </c>
      <c r="G403" s="3">
        <v>10</v>
      </c>
      <c r="H403" s="3">
        <v>6</v>
      </c>
      <c r="I403" t="s">
        <v>380</v>
      </c>
      <c r="J403" t="s">
        <v>380</v>
      </c>
      <c r="K403" t="s">
        <v>380</v>
      </c>
      <c r="L403" t="s">
        <v>380</v>
      </c>
      <c r="M403" t="s">
        <v>380</v>
      </c>
      <c r="N403" t="s">
        <v>380</v>
      </c>
      <c r="O403" t="s">
        <v>354</v>
      </c>
      <c r="P403" t="s">
        <v>354</v>
      </c>
      <c r="Q403" t="s">
        <v>389</v>
      </c>
      <c r="R403" t="s">
        <v>389</v>
      </c>
    </row>
    <row r="404" spans="1:18" x14ac:dyDescent="0.3">
      <c r="A404" t="str">
        <f t="shared" si="28"/>
        <v>E XI</v>
      </c>
      <c r="B404" s="46">
        <v>32487</v>
      </c>
      <c r="C404" t="s">
        <v>29</v>
      </c>
      <c r="D404" s="11" t="s">
        <v>130</v>
      </c>
      <c r="E404" s="11" t="s">
        <v>71</v>
      </c>
      <c r="F404" s="3" t="str">
        <f t="shared" si="29"/>
        <v>DREW</v>
      </c>
      <c r="G404" s="3">
        <v>2</v>
      </c>
      <c r="H404" s="3">
        <v>2</v>
      </c>
      <c r="I404" t="s">
        <v>380</v>
      </c>
      <c r="J404" t="s">
        <v>390</v>
      </c>
    </row>
    <row r="405" spans="1:18" x14ac:dyDescent="0.3">
      <c r="A405" t="str">
        <f t="shared" si="28"/>
        <v>E XI</v>
      </c>
      <c r="B405" s="46">
        <v>32494</v>
      </c>
      <c r="C405" t="s">
        <v>34</v>
      </c>
      <c r="D405" s="11" t="s">
        <v>129</v>
      </c>
      <c r="E405" s="11" t="s">
        <v>71</v>
      </c>
      <c r="F405" s="3" t="str">
        <f t="shared" si="29"/>
        <v>LOST</v>
      </c>
      <c r="G405" s="3">
        <v>3</v>
      </c>
      <c r="H405" s="3">
        <v>6</v>
      </c>
      <c r="I405" t="s">
        <v>233</v>
      </c>
      <c r="J405" t="s">
        <v>233</v>
      </c>
      <c r="K405" t="s">
        <v>382</v>
      </c>
    </row>
    <row r="406" spans="1:18" x14ac:dyDescent="0.3">
      <c r="A406" t="str">
        <f t="shared" si="28"/>
        <v>E XI</v>
      </c>
      <c r="B406" s="46">
        <v>32515</v>
      </c>
      <c r="C406" t="s">
        <v>8</v>
      </c>
      <c r="D406" s="11" t="s">
        <v>129</v>
      </c>
      <c r="E406" s="11" t="s">
        <v>131</v>
      </c>
      <c r="F406" s="3" t="str">
        <f t="shared" si="29"/>
        <v>WON</v>
      </c>
      <c r="G406" s="3">
        <v>6</v>
      </c>
      <c r="H406" s="3">
        <v>1</v>
      </c>
      <c r="I406" t="s">
        <v>383</v>
      </c>
      <c r="J406" t="s">
        <v>383</v>
      </c>
      <c r="K406" t="s">
        <v>380</v>
      </c>
      <c r="L406" t="s">
        <v>393</v>
      </c>
      <c r="M406" t="s">
        <v>363</v>
      </c>
      <c r="N406" t="s">
        <v>391</v>
      </c>
    </row>
    <row r="407" spans="1:18" x14ac:dyDescent="0.3">
      <c r="A407" t="str">
        <f t="shared" si="28"/>
        <v>E XI</v>
      </c>
      <c r="B407" s="46">
        <v>32522</v>
      </c>
      <c r="C407" t="s">
        <v>14</v>
      </c>
      <c r="D407" s="11" t="s">
        <v>130</v>
      </c>
      <c r="E407" s="11" t="s">
        <v>71</v>
      </c>
      <c r="F407" s="3" t="str">
        <f t="shared" si="29"/>
        <v>DREW</v>
      </c>
      <c r="G407" s="3">
        <v>1</v>
      </c>
      <c r="H407" s="3">
        <v>1</v>
      </c>
      <c r="I407" t="s">
        <v>386</v>
      </c>
    </row>
    <row r="408" spans="1:18" x14ac:dyDescent="0.3">
      <c r="A408" t="str">
        <f t="shared" si="28"/>
        <v>E XI</v>
      </c>
      <c r="B408" s="46">
        <v>32529</v>
      </c>
      <c r="C408" t="s">
        <v>150</v>
      </c>
      <c r="D408" s="11" t="s">
        <v>130</v>
      </c>
      <c r="E408" s="11" t="s">
        <v>131</v>
      </c>
      <c r="F408" s="3" t="str">
        <f t="shared" si="29"/>
        <v>WON</v>
      </c>
      <c r="G408" s="3">
        <v>2</v>
      </c>
      <c r="H408" s="3">
        <v>0</v>
      </c>
      <c r="I408" t="s">
        <v>392</v>
      </c>
      <c r="J408" t="s">
        <v>383</v>
      </c>
    </row>
    <row r="409" spans="1:18" x14ac:dyDescent="0.3">
      <c r="A409" t="str">
        <f t="shared" si="28"/>
        <v>E XI</v>
      </c>
      <c r="B409" s="46">
        <v>32536</v>
      </c>
      <c r="C409" t="s">
        <v>4</v>
      </c>
      <c r="D409" s="11" t="s">
        <v>139</v>
      </c>
      <c r="E409" s="11" t="s">
        <v>131</v>
      </c>
      <c r="F409" s="3" t="str">
        <f t="shared" si="29"/>
        <v>WON</v>
      </c>
      <c r="G409" s="3">
        <v>1</v>
      </c>
      <c r="H409" s="3">
        <v>0</v>
      </c>
      <c r="I409" t="s">
        <v>383</v>
      </c>
    </row>
    <row r="410" spans="1:18" x14ac:dyDescent="0.3">
      <c r="A410" t="str">
        <f t="shared" si="28"/>
        <v>E XI</v>
      </c>
      <c r="B410" s="46">
        <v>32543</v>
      </c>
      <c r="C410" t="s">
        <v>128</v>
      </c>
      <c r="D410" s="11" t="s">
        <v>129</v>
      </c>
      <c r="E410" s="11" t="s">
        <v>71</v>
      </c>
      <c r="F410" s="3" t="str">
        <f t="shared" si="29"/>
        <v>WON</v>
      </c>
      <c r="G410" s="3">
        <v>5</v>
      </c>
      <c r="H410" s="3">
        <v>1</v>
      </c>
      <c r="I410" t="s">
        <v>380</v>
      </c>
      <c r="J410" t="s">
        <v>380</v>
      </c>
      <c r="K410" t="s">
        <v>380</v>
      </c>
      <c r="L410" t="s">
        <v>393</v>
      </c>
      <c r="M410" t="s">
        <v>392</v>
      </c>
    </row>
    <row r="411" spans="1:18" x14ac:dyDescent="0.3">
      <c r="A411" t="str">
        <f t="shared" si="28"/>
        <v>E XI</v>
      </c>
      <c r="B411" s="46">
        <v>32550</v>
      </c>
      <c r="C411" t="s">
        <v>54</v>
      </c>
      <c r="D411" s="11" t="s">
        <v>130</v>
      </c>
      <c r="E411" s="11" t="s">
        <v>71</v>
      </c>
      <c r="F411" s="3" t="str">
        <f t="shared" si="29"/>
        <v>WON</v>
      </c>
      <c r="G411" s="3">
        <v>3</v>
      </c>
      <c r="H411" s="3">
        <v>2</v>
      </c>
      <c r="I411" t="s">
        <v>380</v>
      </c>
      <c r="J411" t="s">
        <v>383</v>
      </c>
      <c r="K411" t="s">
        <v>363</v>
      </c>
    </row>
    <row r="412" spans="1:18" x14ac:dyDescent="0.3">
      <c r="A412" t="str">
        <f t="shared" si="28"/>
        <v>E XI</v>
      </c>
      <c r="B412" s="46">
        <v>32557</v>
      </c>
      <c r="C412" t="s">
        <v>32</v>
      </c>
      <c r="D412" s="11" t="s">
        <v>130</v>
      </c>
      <c r="E412" s="11" t="s">
        <v>131</v>
      </c>
      <c r="F412" s="3" t="str">
        <f t="shared" si="29"/>
        <v>WON</v>
      </c>
      <c r="G412" s="3">
        <v>4</v>
      </c>
      <c r="H412" s="3">
        <v>0</v>
      </c>
      <c r="I412" t="s">
        <v>383</v>
      </c>
      <c r="J412" t="s">
        <v>386</v>
      </c>
      <c r="K412" t="s">
        <v>388</v>
      </c>
      <c r="L412" t="s">
        <v>382</v>
      </c>
    </row>
    <row r="413" spans="1:18" x14ac:dyDescent="0.3">
      <c r="A413" t="str">
        <f t="shared" si="28"/>
        <v>E XI</v>
      </c>
      <c r="B413" s="46">
        <v>32564</v>
      </c>
      <c r="C413" t="s">
        <v>11</v>
      </c>
      <c r="D413" s="11" t="s">
        <v>130</v>
      </c>
      <c r="E413" s="11" t="s">
        <v>71</v>
      </c>
      <c r="F413" s="3" t="str">
        <f t="shared" si="29"/>
        <v>WON</v>
      </c>
      <c r="G413" s="3">
        <v>4</v>
      </c>
      <c r="H413" s="3">
        <v>3</v>
      </c>
      <c r="I413" t="s">
        <v>380</v>
      </c>
      <c r="J413" t="s">
        <v>383</v>
      </c>
      <c r="K413" t="s">
        <v>395</v>
      </c>
      <c r="L413" t="s">
        <v>382</v>
      </c>
    </row>
    <row r="414" spans="1:18" x14ac:dyDescent="0.3">
      <c r="A414" t="str">
        <f t="shared" si="28"/>
        <v>E XI</v>
      </c>
      <c r="B414" s="46">
        <v>32571</v>
      </c>
      <c r="C414" t="s">
        <v>2</v>
      </c>
      <c r="D414" s="11" t="s">
        <v>129</v>
      </c>
      <c r="E414" s="11" t="s">
        <v>71</v>
      </c>
      <c r="F414" s="3" t="str">
        <f t="shared" si="29"/>
        <v>LOST</v>
      </c>
      <c r="G414" s="3">
        <v>0</v>
      </c>
      <c r="H414" s="3">
        <v>3</v>
      </c>
    </row>
    <row r="415" spans="1:18" x14ac:dyDescent="0.3">
      <c r="A415" t="str">
        <f t="shared" si="28"/>
        <v>E XI</v>
      </c>
      <c r="B415" s="46">
        <v>32578</v>
      </c>
      <c r="C415" t="s">
        <v>54</v>
      </c>
      <c r="D415" s="11" t="s">
        <v>130</v>
      </c>
      <c r="E415" s="11" t="s">
        <v>131</v>
      </c>
      <c r="F415" s="3" t="str">
        <f t="shared" si="29"/>
        <v>LOST</v>
      </c>
      <c r="G415" s="3">
        <v>2</v>
      </c>
      <c r="H415" s="3">
        <v>3</v>
      </c>
      <c r="I415" t="s">
        <v>394</v>
      </c>
      <c r="J415" t="s">
        <v>363</v>
      </c>
    </row>
    <row r="416" spans="1:18" x14ac:dyDescent="0.3">
      <c r="A416" t="str">
        <f t="shared" si="28"/>
        <v>E XI</v>
      </c>
      <c r="B416" s="46">
        <v>32585</v>
      </c>
      <c r="C416" t="s">
        <v>145</v>
      </c>
      <c r="D416" s="11" t="s">
        <v>130</v>
      </c>
      <c r="E416" s="11" t="s">
        <v>71</v>
      </c>
      <c r="F416" s="3" t="str">
        <f t="shared" si="29"/>
        <v>WON</v>
      </c>
      <c r="G416" s="3">
        <v>5</v>
      </c>
      <c r="H416" s="3">
        <v>1</v>
      </c>
      <c r="I416" t="s">
        <v>392</v>
      </c>
      <c r="J416" t="s">
        <v>392</v>
      </c>
      <c r="K416" t="s">
        <v>394</v>
      </c>
      <c r="L416" t="s">
        <v>395</v>
      </c>
      <c r="M416" t="s">
        <v>382</v>
      </c>
    </row>
    <row r="417" spans="1:20" x14ac:dyDescent="0.3">
      <c r="A417" t="str">
        <f t="shared" si="28"/>
        <v>E XI</v>
      </c>
      <c r="B417" s="46">
        <v>32599</v>
      </c>
      <c r="C417" t="s">
        <v>53</v>
      </c>
      <c r="D417" s="11" t="s">
        <v>130</v>
      </c>
      <c r="E417" s="11" t="s">
        <v>71</v>
      </c>
      <c r="F417" s="3" t="str">
        <f t="shared" si="29"/>
        <v>DREW</v>
      </c>
      <c r="G417" s="3">
        <v>2</v>
      </c>
      <c r="H417" s="3">
        <v>2</v>
      </c>
      <c r="I417" t="s">
        <v>361</v>
      </c>
      <c r="J417" t="s">
        <v>395</v>
      </c>
    </row>
    <row r="418" spans="1:20" x14ac:dyDescent="0.3">
      <c r="A418" t="str">
        <f t="shared" si="28"/>
        <v>E XI</v>
      </c>
      <c r="B418" s="46">
        <v>32606</v>
      </c>
      <c r="C418" t="s">
        <v>32</v>
      </c>
      <c r="D418" s="11" t="s">
        <v>130</v>
      </c>
      <c r="E418" s="11" t="s">
        <v>71</v>
      </c>
      <c r="F418" s="3" t="str">
        <f t="shared" si="29"/>
        <v>DREW</v>
      </c>
      <c r="G418" s="3">
        <v>1</v>
      </c>
      <c r="H418" s="3">
        <v>1</v>
      </c>
      <c r="I418" t="s">
        <v>380</v>
      </c>
    </row>
    <row r="419" spans="1:20" x14ac:dyDescent="0.3">
      <c r="A419" t="str">
        <f t="shared" si="28"/>
        <v>E XI</v>
      </c>
      <c r="B419" s="46">
        <v>32610</v>
      </c>
      <c r="C419" t="s">
        <v>11</v>
      </c>
      <c r="D419" s="11" t="s">
        <v>130</v>
      </c>
      <c r="E419" s="11" t="s">
        <v>131</v>
      </c>
      <c r="F419" s="3" t="str">
        <f t="shared" si="29"/>
        <v>WON</v>
      </c>
      <c r="G419" s="3">
        <v>3</v>
      </c>
      <c r="H419" s="3">
        <v>1</v>
      </c>
      <c r="I419" t="s">
        <v>380</v>
      </c>
      <c r="J419" t="s">
        <v>356</v>
      </c>
      <c r="K419" t="s">
        <v>382</v>
      </c>
    </row>
    <row r="420" spans="1:20" x14ac:dyDescent="0.3">
      <c r="A420" t="str">
        <f t="shared" si="28"/>
        <v>E XI</v>
      </c>
      <c r="B420" s="46">
        <v>32613</v>
      </c>
      <c r="C420" t="s">
        <v>31</v>
      </c>
      <c r="D420" s="11" t="s">
        <v>130</v>
      </c>
      <c r="E420" s="11" t="s">
        <v>131</v>
      </c>
      <c r="F420" s="3" t="str">
        <f t="shared" si="29"/>
        <v>WON</v>
      </c>
      <c r="G420" s="3">
        <v>4</v>
      </c>
      <c r="H420" s="3">
        <v>3</v>
      </c>
      <c r="I420" t="s">
        <v>357</v>
      </c>
      <c r="J420" t="s">
        <v>360</v>
      </c>
      <c r="K420" t="s">
        <v>396</v>
      </c>
      <c r="L420" t="s">
        <v>383</v>
      </c>
    </row>
    <row r="421" spans="1:20" x14ac:dyDescent="0.3">
      <c r="A421" t="str">
        <f t="shared" si="28"/>
        <v>E XI</v>
      </c>
      <c r="B421" s="46">
        <v>32622</v>
      </c>
      <c r="C421" t="s">
        <v>145</v>
      </c>
      <c r="D421" s="11" t="s">
        <v>130</v>
      </c>
      <c r="E421" s="11" t="s">
        <v>131</v>
      </c>
      <c r="F421" s="3" t="str">
        <f t="shared" si="29"/>
        <v>LOST</v>
      </c>
      <c r="G421" s="3">
        <v>1</v>
      </c>
      <c r="H421" s="3">
        <v>3</v>
      </c>
      <c r="I421" t="s">
        <v>382</v>
      </c>
    </row>
    <row r="422" spans="1:20" x14ac:dyDescent="0.3">
      <c r="B422" s="59" t="s">
        <v>84</v>
      </c>
      <c r="C422" s="60"/>
      <c r="D422" s="60"/>
      <c r="E422" s="60"/>
      <c r="F422" s="60"/>
      <c r="G422" s="60"/>
      <c r="H422" s="61"/>
    </row>
    <row r="423" spans="1:20" x14ac:dyDescent="0.3">
      <c r="B423" s="47" t="s">
        <v>65</v>
      </c>
      <c r="C423" s="6" t="s">
        <v>66</v>
      </c>
      <c r="D423" s="6" t="s">
        <v>67</v>
      </c>
      <c r="E423" s="7" t="s">
        <v>68</v>
      </c>
      <c r="F423" s="7" t="s">
        <v>69</v>
      </c>
      <c r="G423" s="8" t="s">
        <v>70</v>
      </c>
      <c r="H423" s="8" t="s">
        <v>71</v>
      </c>
      <c r="I423" s="69" t="s">
        <v>453</v>
      </c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</row>
    <row r="424" spans="1:20" x14ac:dyDescent="0.3">
      <c r="A424" t="str">
        <f t="shared" ref="A424:A446" si="30">$B$422</f>
        <v>F  XI</v>
      </c>
      <c r="B424" s="46">
        <v>32417</v>
      </c>
      <c r="C424" t="s">
        <v>148</v>
      </c>
      <c r="D424" s="11" t="s">
        <v>130</v>
      </c>
      <c r="E424" s="11" t="s">
        <v>71</v>
      </c>
      <c r="F424" s="3" t="str">
        <f t="shared" ref="F424:F446" si="31">IF(G424&gt;H424,"WON",IF(H424&gt;G424,"LOST","DREW"))</f>
        <v>WON</v>
      </c>
      <c r="G424" s="3">
        <v>7</v>
      </c>
      <c r="H424" s="3">
        <v>1</v>
      </c>
      <c r="I424" t="s">
        <v>397</v>
      </c>
      <c r="J424" t="s">
        <v>397</v>
      </c>
      <c r="K424" t="s">
        <v>334</v>
      </c>
      <c r="L424" t="s">
        <v>398</v>
      </c>
      <c r="M424" t="s">
        <v>398</v>
      </c>
      <c r="N424" t="s">
        <v>399</v>
      </c>
      <c r="O424" t="s">
        <v>399</v>
      </c>
    </row>
    <row r="425" spans="1:20" x14ac:dyDescent="0.3">
      <c r="A425" t="str">
        <f t="shared" si="30"/>
        <v>F  XI</v>
      </c>
      <c r="B425" s="46">
        <v>32438</v>
      </c>
      <c r="C425" t="s">
        <v>90</v>
      </c>
      <c r="D425" s="11" t="s">
        <v>130</v>
      </c>
      <c r="E425" s="11" t="s">
        <v>131</v>
      </c>
      <c r="F425" s="3" t="str">
        <f t="shared" si="31"/>
        <v>DREW</v>
      </c>
      <c r="G425" s="3">
        <v>1</v>
      </c>
      <c r="H425" s="3">
        <v>1</v>
      </c>
      <c r="I425" t="s">
        <v>334</v>
      </c>
    </row>
    <row r="426" spans="1:20" x14ac:dyDescent="0.3">
      <c r="A426" t="str">
        <f t="shared" si="30"/>
        <v>F  XI</v>
      </c>
      <c r="B426" s="46">
        <v>32445</v>
      </c>
      <c r="C426" t="s">
        <v>3</v>
      </c>
      <c r="D426" s="11" t="s">
        <v>139</v>
      </c>
      <c r="E426" s="11" t="s">
        <v>71</v>
      </c>
      <c r="F426" s="3" t="str">
        <f t="shared" si="31"/>
        <v>WON</v>
      </c>
      <c r="G426" s="3">
        <v>3</v>
      </c>
      <c r="H426" s="3">
        <v>2</v>
      </c>
      <c r="I426" t="s">
        <v>400</v>
      </c>
      <c r="J426" t="s">
        <v>400</v>
      </c>
      <c r="K426" t="s">
        <v>334</v>
      </c>
    </row>
    <row r="427" spans="1:20" x14ac:dyDescent="0.3">
      <c r="A427" t="str">
        <f t="shared" si="30"/>
        <v>F  XI</v>
      </c>
      <c r="B427" s="46">
        <v>32452</v>
      </c>
      <c r="C427" t="s">
        <v>6</v>
      </c>
      <c r="D427" s="11" t="s">
        <v>130</v>
      </c>
      <c r="E427" s="11" t="s">
        <v>71</v>
      </c>
      <c r="F427" s="3" t="str">
        <f t="shared" si="31"/>
        <v>LOST</v>
      </c>
      <c r="G427" s="3">
        <v>1</v>
      </c>
      <c r="H427" s="3">
        <v>6</v>
      </c>
      <c r="I427" t="s">
        <v>401</v>
      </c>
    </row>
    <row r="428" spans="1:20" x14ac:dyDescent="0.3">
      <c r="A428" t="str">
        <f t="shared" si="30"/>
        <v>F  XI</v>
      </c>
      <c r="B428" s="46">
        <v>32459</v>
      </c>
      <c r="C428" t="s">
        <v>8</v>
      </c>
      <c r="D428" s="11" t="s">
        <v>139</v>
      </c>
      <c r="E428" s="11" t="s">
        <v>131</v>
      </c>
      <c r="F428" s="3" t="str">
        <f t="shared" si="31"/>
        <v>WON</v>
      </c>
      <c r="G428" s="3">
        <v>5</v>
      </c>
      <c r="H428" s="3">
        <v>1</v>
      </c>
      <c r="I428" t="s">
        <v>400</v>
      </c>
      <c r="J428" t="s">
        <v>400</v>
      </c>
      <c r="K428" t="s">
        <v>400</v>
      </c>
      <c r="L428" t="s">
        <v>400</v>
      </c>
      <c r="M428" t="s">
        <v>398</v>
      </c>
    </row>
    <row r="429" spans="1:20" x14ac:dyDescent="0.3">
      <c r="A429" t="str">
        <f t="shared" si="30"/>
        <v>F  XI</v>
      </c>
      <c r="B429" s="46">
        <v>32466</v>
      </c>
      <c r="C429" t="s">
        <v>6</v>
      </c>
      <c r="D429" s="11" t="s">
        <v>139</v>
      </c>
      <c r="E429" s="11" t="s">
        <v>71</v>
      </c>
      <c r="F429" s="3" t="str">
        <f t="shared" si="31"/>
        <v>LOST</v>
      </c>
      <c r="G429" s="3">
        <v>3</v>
      </c>
      <c r="H429" s="3">
        <v>5</v>
      </c>
      <c r="I429" t="s">
        <v>402</v>
      </c>
      <c r="J429" t="s">
        <v>403</v>
      </c>
      <c r="K429" t="s">
        <v>404</v>
      </c>
    </row>
    <row r="430" spans="1:20" x14ac:dyDescent="0.3">
      <c r="A430" t="str">
        <f t="shared" si="30"/>
        <v>F  XI</v>
      </c>
      <c r="B430" s="46">
        <v>32480</v>
      </c>
      <c r="C430" t="s">
        <v>31</v>
      </c>
      <c r="D430" s="11" t="s">
        <v>130</v>
      </c>
      <c r="E430" s="11" t="s">
        <v>71</v>
      </c>
      <c r="F430" s="3" t="str">
        <f t="shared" si="31"/>
        <v>LOST</v>
      </c>
      <c r="G430" s="3">
        <v>1</v>
      </c>
      <c r="H430" s="3">
        <v>3</v>
      </c>
      <c r="I430" t="s">
        <v>403</v>
      </c>
    </row>
    <row r="431" spans="1:20" x14ac:dyDescent="0.3">
      <c r="A431" t="str">
        <f t="shared" si="30"/>
        <v>F  XI</v>
      </c>
      <c r="B431" s="46">
        <v>32487</v>
      </c>
      <c r="C431" t="s">
        <v>158</v>
      </c>
      <c r="D431" s="11" t="s">
        <v>130</v>
      </c>
      <c r="E431" s="11" t="s">
        <v>131</v>
      </c>
      <c r="F431" s="3" t="str">
        <f t="shared" si="31"/>
        <v>LOST</v>
      </c>
      <c r="G431" s="3">
        <v>2</v>
      </c>
      <c r="H431" s="3">
        <v>3</v>
      </c>
      <c r="I431" t="s">
        <v>405</v>
      </c>
      <c r="J431" t="s">
        <v>315</v>
      </c>
    </row>
    <row r="432" spans="1:20" x14ac:dyDescent="0.3">
      <c r="A432" t="str">
        <f t="shared" si="30"/>
        <v>F  XI</v>
      </c>
      <c r="B432" s="46">
        <v>32494</v>
      </c>
      <c r="C432" t="s">
        <v>147</v>
      </c>
      <c r="D432" s="11" t="s">
        <v>139</v>
      </c>
      <c r="E432" s="11" t="s">
        <v>71</v>
      </c>
      <c r="F432" s="3" t="str">
        <f t="shared" si="31"/>
        <v>LOST</v>
      </c>
      <c r="G432" s="3">
        <v>1</v>
      </c>
      <c r="H432" s="3">
        <v>5</v>
      </c>
      <c r="I432" t="s">
        <v>400</v>
      </c>
    </row>
    <row r="433" spans="1:20" x14ac:dyDescent="0.3">
      <c r="A433" t="str">
        <f t="shared" si="30"/>
        <v>F  XI</v>
      </c>
      <c r="B433" s="46">
        <v>32515</v>
      </c>
      <c r="C433" t="s">
        <v>148</v>
      </c>
      <c r="D433" s="11" t="s">
        <v>130</v>
      </c>
      <c r="E433" s="11" t="s">
        <v>131</v>
      </c>
      <c r="F433" s="3" t="str">
        <f t="shared" si="31"/>
        <v>DREW</v>
      </c>
      <c r="G433" s="3">
        <v>3</v>
      </c>
      <c r="H433" s="3">
        <v>3</v>
      </c>
      <c r="I433" t="s">
        <v>400</v>
      </c>
      <c r="J433" t="s">
        <v>400</v>
      </c>
      <c r="K433" t="s">
        <v>406</v>
      </c>
    </row>
    <row r="434" spans="1:20" x14ac:dyDescent="0.3">
      <c r="A434" t="str">
        <f t="shared" si="30"/>
        <v>F  XI</v>
      </c>
      <c r="B434" s="46">
        <v>32522</v>
      </c>
      <c r="C434" t="s">
        <v>90</v>
      </c>
      <c r="D434" s="11" t="s">
        <v>130</v>
      </c>
      <c r="E434" s="11" t="s">
        <v>71</v>
      </c>
      <c r="F434" s="3" t="str">
        <f t="shared" si="31"/>
        <v>LOST</v>
      </c>
      <c r="G434" s="3">
        <v>0</v>
      </c>
      <c r="H434" s="3">
        <v>1</v>
      </c>
    </row>
    <row r="435" spans="1:20" x14ac:dyDescent="0.3">
      <c r="A435" t="str">
        <f t="shared" si="30"/>
        <v>F  XI</v>
      </c>
      <c r="B435" s="46">
        <v>32529</v>
      </c>
      <c r="C435" t="s">
        <v>159</v>
      </c>
      <c r="D435" s="11" t="s">
        <v>130</v>
      </c>
      <c r="E435" s="11" t="s">
        <v>131</v>
      </c>
      <c r="F435" s="3" t="str">
        <f t="shared" si="31"/>
        <v>LOST</v>
      </c>
      <c r="G435" s="3">
        <v>0</v>
      </c>
      <c r="H435" s="3">
        <v>6</v>
      </c>
    </row>
    <row r="436" spans="1:20" x14ac:dyDescent="0.3">
      <c r="A436" t="str">
        <f t="shared" si="30"/>
        <v>F  XI</v>
      </c>
      <c r="B436" s="46">
        <v>32536</v>
      </c>
      <c r="C436" t="s">
        <v>28</v>
      </c>
      <c r="D436" s="11" t="s">
        <v>130</v>
      </c>
      <c r="E436" s="11" t="s">
        <v>131</v>
      </c>
      <c r="F436" s="3" t="str">
        <f t="shared" si="31"/>
        <v>WON</v>
      </c>
      <c r="G436" s="3">
        <v>3</v>
      </c>
      <c r="H436" s="3">
        <v>0</v>
      </c>
      <c r="I436" t="s">
        <v>400</v>
      </c>
      <c r="J436" t="s">
        <v>400</v>
      </c>
      <c r="K436" t="s">
        <v>405</v>
      </c>
    </row>
    <row r="437" spans="1:20" x14ac:dyDescent="0.3">
      <c r="A437" t="str">
        <f t="shared" si="30"/>
        <v>F  XI</v>
      </c>
      <c r="B437" s="46">
        <v>32543</v>
      </c>
      <c r="C437" t="s">
        <v>6</v>
      </c>
      <c r="D437" s="11" t="s">
        <v>130</v>
      </c>
      <c r="E437" s="11" t="s">
        <v>131</v>
      </c>
      <c r="F437" s="3" t="str">
        <f t="shared" si="31"/>
        <v>WON</v>
      </c>
      <c r="G437" s="3">
        <v>2</v>
      </c>
      <c r="H437" s="3">
        <v>0</v>
      </c>
      <c r="I437" t="s">
        <v>398</v>
      </c>
      <c r="J437" t="s">
        <v>398</v>
      </c>
    </row>
    <row r="438" spans="1:20" x14ac:dyDescent="0.3">
      <c r="A438" t="str">
        <f t="shared" si="30"/>
        <v>F  XI</v>
      </c>
      <c r="B438" s="46">
        <v>32550</v>
      </c>
      <c r="C438" t="s">
        <v>4</v>
      </c>
      <c r="D438" s="11" t="s">
        <v>130</v>
      </c>
      <c r="E438" s="11" t="s">
        <v>131</v>
      </c>
      <c r="F438" s="3" t="str">
        <f t="shared" si="31"/>
        <v>WON</v>
      </c>
      <c r="G438" s="3">
        <v>4</v>
      </c>
      <c r="H438" s="3">
        <v>2</v>
      </c>
      <c r="I438" t="s">
        <v>400</v>
      </c>
      <c r="J438" t="s">
        <v>400</v>
      </c>
      <c r="K438" t="s">
        <v>400</v>
      </c>
      <c r="L438" t="s">
        <v>407</v>
      </c>
    </row>
    <row r="439" spans="1:20" x14ac:dyDescent="0.3">
      <c r="A439" t="str">
        <f t="shared" si="30"/>
        <v>F  XI</v>
      </c>
      <c r="B439" s="46">
        <v>32564</v>
      </c>
      <c r="C439" t="s">
        <v>31</v>
      </c>
      <c r="D439" s="11" t="s">
        <v>130</v>
      </c>
      <c r="E439" s="11" t="s">
        <v>131</v>
      </c>
      <c r="F439" s="3" t="str">
        <f t="shared" si="31"/>
        <v>DREW</v>
      </c>
      <c r="G439" s="3">
        <v>4</v>
      </c>
      <c r="H439" s="3">
        <v>4</v>
      </c>
      <c r="I439" t="s">
        <v>408</v>
      </c>
      <c r="J439" t="s">
        <v>408</v>
      </c>
      <c r="K439" t="s">
        <v>400</v>
      </c>
      <c r="L439" t="s">
        <v>290</v>
      </c>
    </row>
    <row r="440" spans="1:20" x14ac:dyDescent="0.3">
      <c r="A440" t="str">
        <f t="shared" si="30"/>
        <v>F  XI</v>
      </c>
      <c r="B440" s="46">
        <v>32571</v>
      </c>
      <c r="C440" t="s">
        <v>159</v>
      </c>
      <c r="D440" s="11" t="s">
        <v>130</v>
      </c>
      <c r="E440" s="11" t="s">
        <v>71</v>
      </c>
      <c r="F440" s="3" t="str">
        <f t="shared" si="31"/>
        <v>WON</v>
      </c>
      <c r="G440" s="3">
        <v>5</v>
      </c>
      <c r="H440" s="3">
        <v>2</v>
      </c>
      <c r="I440" t="s">
        <v>400</v>
      </c>
      <c r="J440" t="s">
        <v>400</v>
      </c>
      <c r="K440" t="s">
        <v>398</v>
      </c>
      <c r="L440" t="s">
        <v>398</v>
      </c>
      <c r="M440" t="s">
        <v>409</v>
      </c>
    </row>
    <row r="441" spans="1:20" x14ac:dyDescent="0.3">
      <c r="A441" t="str">
        <f t="shared" si="30"/>
        <v>F  XI</v>
      </c>
      <c r="B441" s="46">
        <v>32578</v>
      </c>
      <c r="C441" t="s">
        <v>28</v>
      </c>
      <c r="D441" s="11" t="s">
        <v>130</v>
      </c>
      <c r="E441" s="11" t="s">
        <v>71</v>
      </c>
      <c r="F441" s="3" t="str">
        <f t="shared" si="31"/>
        <v>DREW</v>
      </c>
      <c r="G441" s="3">
        <v>5</v>
      </c>
      <c r="H441" s="3">
        <v>5</v>
      </c>
      <c r="I441" t="s">
        <v>398</v>
      </c>
      <c r="J441" t="s">
        <v>398</v>
      </c>
      <c r="K441" t="s">
        <v>408</v>
      </c>
      <c r="L441" t="s">
        <v>408</v>
      </c>
      <c r="M441" t="s">
        <v>408</v>
      </c>
    </row>
    <row r="442" spans="1:20" x14ac:dyDescent="0.3">
      <c r="A442" t="str">
        <f t="shared" si="30"/>
        <v>F  XI</v>
      </c>
      <c r="B442" s="46">
        <v>32585</v>
      </c>
      <c r="C442" t="s">
        <v>38</v>
      </c>
      <c r="D442" s="11" t="s">
        <v>129</v>
      </c>
      <c r="E442" s="11" t="s">
        <v>131</v>
      </c>
      <c r="F442" s="3" t="str">
        <f t="shared" si="31"/>
        <v>LOST</v>
      </c>
      <c r="G442" s="3">
        <v>1</v>
      </c>
      <c r="H442" s="3">
        <v>2</v>
      </c>
      <c r="I442" t="s">
        <v>409</v>
      </c>
    </row>
    <row r="443" spans="1:20" x14ac:dyDescent="0.3">
      <c r="A443" t="str">
        <f t="shared" si="30"/>
        <v>F  XI</v>
      </c>
      <c r="B443" s="46">
        <v>32599</v>
      </c>
      <c r="C443" t="s">
        <v>53</v>
      </c>
      <c r="D443" s="11" t="s">
        <v>130</v>
      </c>
      <c r="E443" s="11" t="s">
        <v>131</v>
      </c>
      <c r="F443" s="3" t="str">
        <f t="shared" si="31"/>
        <v>WON</v>
      </c>
      <c r="G443" s="3">
        <v>4</v>
      </c>
      <c r="H443" s="3">
        <v>1</v>
      </c>
      <c r="I443" t="s">
        <v>400</v>
      </c>
      <c r="J443" t="s">
        <v>400</v>
      </c>
      <c r="K443" t="s">
        <v>410</v>
      </c>
      <c r="L443" t="s">
        <v>211</v>
      </c>
    </row>
    <row r="444" spans="1:20" x14ac:dyDescent="0.3">
      <c r="A444" t="str">
        <f t="shared" si="30"/>
        <v>F  XI</v>
      </c>
      <c r="B444" s="46">
        <v>32610</v>
      </c>
      <c r="C444" t="s">
        <v>53</v>
      </c>
      <c r="D444" s="11" t="s">
        <v>130</v>
      </c>
      <c r="E444" s="11" t="s">
        <v>71</v>
      </c>
      <c r="F444" s="3" t="str">
        <f t="shared" si="31"/>
        <v>LOST</v>
      </c>
      <c r="G444" s="3">
        <v>1</v>
      </c>
      <c r="H444" s="3">
        <v>4</v>
      </c>
      <c r="I444" t="s">
        <v>211</v>
      </c>
    </row>
    <row r="445" spans="1:20" x14ac:dyDescent="0.3">
      <c r="A445" t="str">
        <f t="shared" si="30"/>
        <v>F  XI</v>
      </c>
      <c r="B445" s="46">
        <v>32613</v>
      </c>
      <c r="C445" t="s">
        <v>158</v>
      </c>
      <c r="D445" s="11" t="s">
        <v>130</v>
      </c>
      <c r="E445" s="11" t="s">
        <v>71</v>
      </c>
      <c r="F445" s="3" t="str">
        <f t="shared" si="31"/>
        <v>WON</v>
      </c>
      <c r="G445" s="3">
        <v>2</v>
      </c>
      <c r="H445" s="3">
        <v>1</v>
      </c>
      <c r="I445" t="s">
        <v>400</v>
      </c>
      <c r="J445" t="s">
        <v>400</v>
      </c>
    </row>
    <row r="446" spans="1:20" x14ac:dyDescent="0.3">
      <c r="A446" t="str">
        <f t="shared" si="30"/>
        <v>F  XI</v>
      </c>
      <c r="B446" s="46">
        <v>32632</v>
      </c>
      <c r="C446" t="s">
        <v>4</v>
      </c>
      <c r="D446" s="11" t="s">
        <v>130</v>
      </c>
      <c r="E446" s="11" t="s">
        <v>71</v>
      </c>
      <c r="F446" s="3" t="str">
        <f t="shared" si="31"/>
        <v>WON</v>
      </c>
      <c r="G446" s="3">
        <v>3</v>
      </c>
      <c r="H446" s="3">
        <v>1</v>
      </c>
      <c r="I446" t="s">
        <v>408</v>
      </c>
      <c r="J446" t="s">
        <v>408</v>
      </c>
      <c r="K446" t="s">
        <v>400</v>
      </c>
    </row>
    <row r="447" spans="1:20" x14ac:dyDescent="0.3">
      <c r="B447" s="59" t="s">
        <v>133</v>
      </c>
      <c r="C447" s="60"/>
      <c r="D447" s="60"/>
      <c r="E447" s="60"/>
      <c r="F447" s="60"/>
      <c r="G447" s="60"/>
      <c r="H447" s="61"/>
    </row>
    <row r="448" spans="1:20" x14ac:dyDescent="0.3">
      <c r="B448" s="47" t="s">
        <v>65</v>
      </c>
      <c r="C448" s="6" t="s">
        <v>66</v>
      </c>
      <c r="D448" s="6" t="s">
        <v>67</v>
      </c>
      <c r="E448" s="7" t="s">
        <v>68</v>
      </c>
      <c r="F448" s="7" t="s">
        <v>69</v>
      </c>
      <c r="G448" s="8" t="s">
        <v>70</v>
      </c>
      <c r="H448" s="8" t="s">
        <v>71</v>
      </c>
      <c r="I448" s="69" t="s">
        <v>453</v>
      </c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</row>
    <row r="449" spans="1:11" x14ac:dyDescent="0.3">
      <c r="A449" t="str">
        <f t="shared" ref="A449:A470" si="32">$B$447</f>
        <v>G XI</v>
      </c>
      <c r="B449" s="46">
        <v>32410</v>
      </c>
      <c r="C449" t="s">
        <v>6</v>
      </c>
      <c r="D449" s="11" t="s">
        <v>130</v>
      </c>
      <c r="E449" s="11" t="s">
        <v>71</v>
      </c>
      <c r="F449" s="3" t="str">
        <f t="shared" ref="F449:F470" si="33">IF(G449&gt;H449,"WON",IF(H449&gt;G449,"LOST","DREW"))</f>
        <v>LOST</v>
      </c>
      <c r="G449" s="14">
        <v>1</v>
      </c>
      <c r="H449" s="3">
        <v>5</v>
      </c>
      <c r="I449" t="s">
        <v>411</v>
      </c>
    </row>
    <row r="450" spans="1:11" x14ac:dyDescent="0.3">
      <c r="A450" t="str">
        <f t="shared" si="32"/>
        <v>G XI</v>
      </c>
      <c r="B450" s="46">
        <v>32417</v>
      </c>
      <c r="C450" t="s">
        <v>160</v>
      </c>
      <c r="D450" s="11" t="s">
        <v>130</v>
      </c>
      <c r="E450" s="11" t="s">
        <v>131</v>
      </c>
      <c r="F450" s="3" t="str">
        <f t="shared" si="33"/>
        <v>LOST</v>
      </c>
      <c r="G450" s="14">
        <v>1</v>
      </c>
      <c r="H450" s="3">
        <v>7</v>
      </c>
      <c r="I450" t="s">
        <v>267</v>
      </c>
    </row>
    <row r="451" spans="1:11" x14ac:dyDescent="0.3">
      <c r="A451" t="str">
        <f t="shared" si="32"/>
        <v>G XI</v>
      </c>
      <c r="B451" s="46">
        <v>32424</v>
      </c>
      <c r="C451" t="s">
        <v>6</v>
      </c>
      <c r="D451" s="11" t="s">
        <v>139</v>
      </c>
      <c r="E451" s="11" t="s">
        <v>71</v>
      </c>
      <c r="F451" s="3" t="str">
        <f t="shared" si="33"/>
        <v>LOST</v>
      </c>
      <c r="G451" s="14">
        <v>0</v>
      </c>
      <c r="H451" s="3">
        <v>7</v>
      </c>
    </row>
    <row r="452" spans="1:11" x14ac:dyDescent="0.3">
      <c r="A452" t="str">
        <f t="shared" si="32"/>
        <v>G XI</v>
      </c>
      <c r="B452" s="46">
        <v>32431</v>
      </c>
      <c r="C452" t="s">
        <v>31</v>
      </c>
      <c r="D452" s="11" t="s">
        <v>130</v>
      </c>
      <c r="E452" s="11" t="s">
        <v>131</v>
      </c>
      <c r="F452" s="3" t="str">
        <f t="shared" si="33"/>
        <v>LOST</v>
      </c>
      <c r="G452" s="14">
        <v>0</v>
      </c>
      <c r="H452" s="3">
        <v>5</v>
      </c>
    </row>
    <row r="453" spans="1:11" x14ac:dyDescent="0.3">
      <c r="A453" t="str">
        <f t="shared" si="32"/>
        <v>G XI</v>
      </c>
      <c r="B453" s="46">
        <v>32438</v>
      </c>
      <c r="C453" t="s">
        <v>146</v>
      </c>
      <c r="D453" s="11" t="s">
        <v>129</v>
      </c>
      <c r="E453" s="11" t="s">
        <v>131</v>
      </c>
      <c r="F453" s="3" t="str">
        <f t="shared" si="33"/>
        <v>LOST</v>
      </c>
      <c r="G453" s="14">
        <v>0</v>
      </c>
      <c r="H453" s="3">
        <v>4</v>
      </c>
    </row>
    <row r="454" spans="1:11" x14ac:dyDescent="0.3">
      <c r="A454" t="str">
        <f t="shared" si="32"/>
        <v>G XI</v>
      </c>
      <c r="B454" s="46">
        <v>32445</v>
      </c>
      <c r="C454" t="s">
        <v>158</v>
      </c>
      <c r="D454" s="11" t="s">
        <v>130</v>
      </c>
      <c r="E454" s="11" t="s">
        <v>71</v>
      </c>
      <c r="F454" s="3" t="str">
        <f t="shared" si="33"/>
        <v>LOST</v>
      </c>
      <c r="G454" s="14">
        <v>2</v>
      </c>
      <c r="H454" s="3">
        <v>4</v>
      </c>
      <c r="I454" t="s">
        <v>412</v>
      </c>
      <c r="J454" t="s">
        <v>413</v>
      </c>
    </row>
    <row r="455" spans="1:11" x14ac:dyDescent="0.3">
      <c r="A455" t="str">
        <f t="shared" si="32"/>
        <v>G XI</v>
      </c>
      <c r="B455" s="46">
        <v>32452</v>
      </c>
      <c r="C455" t="s">
        <v>4</v>
      </c>
      <c r="D455" s="11" t="s">
        <v>130</v>
      </c>
      <c r="E455" s="11" t="s">
        <v>131</v>
      </c>
      <c r="F455" s="3" t="str">
        <f t="shared" si="33"/>
        <v>LOST</v>
      </c>
      <c r="G455" s="14">
        <v>1</v>
      </c>
      <c r="H455" s="3">
        <v>6</v>
      </c>
      <c r="I455" t="s">
        <v>414</v>
      </c>
    </row>
    <row r="456" spans="1:11" x14ac:dyDescent="0.3">
      <c r="A456" t="str">
        <f t="shared" si="32"/>
        <v>G XI</v>
      </c>
      <c r="B456" s="46">
        <v>32459</v>
      </c>
      <c r="C456" t="s">
        <v>6</v>
      </c>
      <c r="D456" s="11" t="s">
        <v>139</v>
      </c>
      <c r="E456" s="11" t="s">
        <v>131</v>
      </c>
      <c r="F456" s="3" t="str">
        <f t="shared" si="33"/>
        <v>LOST</v>
      </c>
      <c r="G456" s="14">
        <v>1</v>
      </c>
      <c r="H456" s="3">
        <v>4</v>
      </c>
      <c r="I456" t="s">
        <v>233</v>
      </c>
    </row>
    <row r="457" spans="1:11" x14ac:dyDescent="0.3">
      <c r="A457" t="str">
        <f t="shared" si="32"/>
        <v>G XI</v>
      </c>
      <c r="B457" s="46">
        <v>32466</v>
      </c>
      <c r="C457" t="s">
        <v>159</v>
      </c>
      <c r="D457" s="11" t="s">
        <v>130</v>
      </c>
      <c r="E457" s="11" t="s">
        <v>131</v>
      </c>
      <c r="F457" s="3" t="str">
        <f t="shared" si="33"/>
        <v>LOST</v>
      </c>
      <c r="G457" s="14">
        <v>3</v>
      </c>
      <c r="H457" s="3">
        <v>8</v>
      </c>
      <c r="I457" t="s">
        <v>415</v>
      </c>
      <c r="J457" t="s">
        <v>415</v>
      </c>
      <c r="K457" t="s">
        <v>416</v>
      </c>
    </row>
    <row r="458" spans="1:11" x14ac:dyDescent="0.3">
      <c r="A458" t="str">
        <f t="shared" si="32"/>
        <v>G XI</v>
      </c>
      <c r="B458" s="46">
        <v>32473</v>
      </c>
      <c r="C458" t="s">
        <v>90</v>
      </c>
      <c r="D458" s="11" t="s">
        <v>130</v>
      </c>
      <c r="E458" s="11" t="s">
        <v>131</v>
      </c>
      <c r="F458" s="3" t="str">
        <f t="shared" si="33"/>
        <v>LOST</v>
      </c>
      <c r="G458" s="14">
        <v>2</v>
      </c>
      <c r="H458" s="3">
        <v>8</v>
      </c>
      <c r="I458" t="s">
        <v>398</v>
      </c>
      <c r="J458" t="s">
        <v>417</v>
      </c>
    </row>
    <row r="459" spans="1:11" x14ac:dyDescent="0.3">
      <c r="A459" t="str">
        <f t="shared" si="32"/>
        <v>G XI</v>
      </c>
      <c r="B459" s="46">
        <v>32480</v>
      </c>
      <c r="C459" t="s">
        <v>53</v>
      </c>
      <c r="D459" s="11" t="s">
        <v>130</v>
      </c>
      <c r="E459" s="11" t="s">
        <v>131</v>
      </c>
      <c r="F459" s="3" t="str">
        <f t="shared" si="33"/>
        <v>LOST</v>
      </c>
      <c r="G459" s="14">
        <v>0</v>
      </c>
      <c r="H459" s="3">
        <v>2</v>
      </c>
    </row>
    <row r="460" spans="1:11" x14ac:dyDescent="0.3">
      <c r="A460" t="str">
        <f t="shared" si="32"/>
        <v>G XI</v>
      </c>
      <c r="B460" s="46">
        <v>32487</v>
      </c>
      <c r="C460" t="s">
        <v>28</v>
      </c>
      <c r="D460" s="11" t="s">
        <v>130</v>
      </c>
      <c r="E460" s="11" t="s">
        <v>131</v>
      </c>
      <c r="F460" s="3" t="str">
        <f t="shared" si="33"/>
        <v>LOST</v>
      </c>
      <c r="G460" s="14">
        <v>1</v>
      </c>
      <c r="H460" s="3">
        <v>5</v>
      </c>
      <c r="I460" t="s">
        <v>299</v>
      </c>
    </row>
    <row r="461" spans="1:11" x14ac:dyDescent="0.3">
      <c r="A461" t="str">
        <f t="shared" si="32"/>
        <v>G XI</v>
      </c>
      <c r="B461" s="46">
        <v>32494</v>
      </c>
      <c r="C461" t="s">
        <v>28</v>
      </c>
      <c r="D461" s="11" t="s">
        <v>130</v>
      </c>
      <c r="E461" s="11" t="s">
        <v>71</v>
      </c>
      <c r="F461" s="3" t="str">
        <f t="shared" si="33"/>
        <v>LOST</v>
      </c>
      <c r="G461" s="14">
        <v>3</v>
      </c>
      <c r="H461" s="3">
        <v>6</v>
      </c>
      <c r="I461" t="s">
        <v>299</v>
      </c>
      <c r="J461" t="s">
        <v>299</v>
      </c>
      <c r="K461" t="s">
        <v>397</v>
      </c>
    </row>
    <row r="462" spans="1:11" x14ac:dyDescent="0.3">
      <c r="A462" t="str">
        <f t="shared" si="32"/>
        <v>G XI</v>
      </c>
      <c r="B462" s="46">
        <v>32515</v>
      </c>
      <c r="C462" t="s">
        <v>160</v>
      </c>
      <c r="D462" s="11" t="s">
        <v>130</v>
      </c>
      <c r="E462" s="11" t="s">
        <v>71</v>
      </c>
      <c r="F462" s="3" t="str">
        <f t="shared" si="33"/>
        <v>DREW</v>
      </c>
      <c r="G462" s="14">
        <v>3</v>
      </c>
      <c r="H462" s="3">
        <v>3</v>
      </c>
      <c r="I462" t="s">
        <v>304</v>
      </c>
      <c r="J462" t="s">
        <v>416</v>
      </c>
      <c r="K462" t="s">
        <v>418</v>
      </c>
    </row>
    <row r="463" spans="1:11" x14ac:dyDescent="0.3">
      <c r="A463" t="str">
        <f t="shared" si="32"/>
        <v>G XI</v>
      </c>
      <c r="B463" s="46">
        <v>32522</v>
      </c>
      <c r="C463" t="s">
        <v>158</v>
      </c>
      <c r="D463" s="11" t="s">
        <v>130</v>
      </c>
      <c r="E463" s="11" t="s">
        <v>131</v>
      </c>
      <c r="F463" s="3" t="str">
        <f t="shared" si="33"/>
        <v>LOST</v>
      </c>
      <c r="G463" s="14">
        <v>1</v>
      </c>
      <c r="H463" s="3">
        <v>6</v>
      </c>
      <c r="I463" t="s">
        <v>397</v>
      </c>
    </row>
    <row r="464" spans="1:11" x14ac:dyDescent="0.3">
      <c r="A464" t="str">
        <f t="shared" si="32"/>
        <v>G XI</v>
      </c>
      <c r="B464" s="46">
        <v>32529</v>
      </c>
      <c r="C464" t="s">
        <v>31</v>
      </c>
      <c r="D464" s="11" t="s">
        <v>130</v>
      </c>
      <c r="E464" s="11" t="s">
        <v>71</v>
      </c>
      <c r="F464" s="3" t="str">
        <f t="shared" si="33"/>
        <v>LOST</v>
      </c>
      <c r="G464" s="14">
        <v>0</v>
      </c>
      <c r="H464" s="3">
        <v>2</v>
      </c>
    </row>
    <row r="465" spans="1:20" x14ac:dyDescent="0.3">
      <c r="A465" t="str">
        <f t="shared" si="32"/>
        <v>G XI</v>
      </c>
      <c r="B465" s="46">
        <v>32536</v>
      </c>
      <c r="C465" t="s">
        <v>161</v>
      </c>
      <c r="D465" s="11" t="s">
        <v>129</v>
      </c>
      <c r="E465" s="11" t="s">
        <v>71</v>
      </c>
      <c r="F465" s="3" t="str">
        <f t="shared" si="33"/>
        <v>LOST</v>
      </c>
      <c r="G465" s="14">
        <v>1</v>
      </c>
      <c r="H465" s="3">
        <v>9</v>
      </c>
      <c r="I465" t="s">
        <v>398</v>
      </c>
    </row>
    <row r="466" spans="1:20" x14ac:dyDescent="0.3">
      <c r="A466" t="str">
        <f t="shared" si="32"/>
        <v>G XI</v>
      </c>
      <c r="B466" s="46">
        <v>32543</v>
      </c>
      <c r="C466" t="s">
        <v>4</v>
      </c>
      <c r="D466" s="11" t="s">
        <v>130</v>
      </c>
      <c r="E466" s="11" t="s">
        <v>71</v>
      </c>
      <c r="F466" s="3" t="str">
        <f t="shared" si="33"/>
        <v>LOST</v>
      </c>
      <c r="G466" s="14">
        <v>0</v>
      </c>
      <c r="H466" s="3">
        <v>2</v>
      </c>
    </row>
    <row r="467" spans="1:20" x14ac:dyDescent="0.3">
      <c r="A467" t="str">
        <f t="shared" si="32"/>
        <v>G XI</v>
      </c>
      <c r="B467" s="46">
        <v>32550</v>
      </c>
      <c r="C467" t="s">
        <v>90</v>
      </c>
      <c r="D467" s="11" t="s">
        <v>130</v>
      </c>
      <c r="E467" s="11" t="s">
        <v>71</v>
      </c>
      <c r="F467" s="3" t="str">
        <f t="shared" si="33"/>
        <v>LOST</v>
      </c>
      <c r="G467" s="14">
        <v>1</v>
      </c>
      <c r="H467" s="3">
        <v>5</v>
      </c>
      <c r="I467" t="s">
        <v>416</v>
      </c>
    </row>
    <row r="468" spans="1:20" x14ac:dyDescent="0.3">
      <c r="A468" t="str">
        <f t="shared" si="32"/>
        <v>G XI</v>
      </c>
      <c r="B468" s="46">
        <v>32557</v>
      </c>
      <c r="C468" t="s">
        <v>159</v>
      </c>
      <c r="D468" s="11" t="s">
        <v>130</v>
      </c>
      <c r="E468" s="11" t="s">
        <v>71</v>
      </c>
      <c r="F468" s="3" t="str">
        <f t="shared" si="33"/>
        <v>LOST</v>
      </c>
      <c r="G468" s="14">
        <v>1</v>
      </c>
      <c r="H468" s="3">
        <v>8</v>
      </c>
      <c r="I468" t="s">
        <v>416</v>
      </c>
    </row>
    <row r="469" spans="1:20" x14ac:dyDescent="0.3">
      <c r="A469" t="str">
        <f t="shared" si="32"/>
        <v>G XI</v>
      </c>
      <c r="B469" s="46">
        <v>32564</v>
      </c>
      <c r="C469" t="s">
        <v>53</v>
      </c>
      <c r="D469" s="11" t="s">
        <v>130</v>
      </c>
      <c r="E469" s="11" t="s">
        <v>71</v>
      </c>
      <c r="F469" s="3" t="str">
        <f t="shared" si="33"/>
        <v>WON</v>
      </c>
      <c r="G469" s="14">
        <v>2</v>
      </c>
      <c r="H469" s="3">
        <v>1</v>
      </c>
      <c r="I469" t="s">
        <v>419</v>
      </c>
      <c r="J469" t="s">
        <v>420</v>
      </c>
    </row>
    <row r="470" spans="1:20" x14ac:dyDescent="0.3">
      <c r="A470" t="str">
        <f t="shared" si="32"/>
        <v>G XI</v>
      </c>
      <c r="B470" s="46">
        <v>32599</v>
      </c>
      <c r="C470" t="s">
        <v>6</v>
      </c>
      <c r="D470" s="11" t="s">
        <v>130</v>
      </c>
      <c r="E470" s="11" t="s">
        <v>131</v>
      </c>
      <c r="F470" s="3" t="str">
        <f t="shared" si="33"/>
        <v>LOST</v>
      </c>
      <c r="G470" s="14">
        <v>1</v>
      </c>
      <c r="H470" s="3">
        <v>4</v>
      </c>
      <c r="I470" t="s">
        <v>420</v>
      </c>
    </row>
    <row r="471" spans="1:20" x14ac:dyDescent="0.3">
      <c r="B471" s="59" t="s">
        <v>162</v>
      </c>
      <c r="C471" s="60"/>
      <c r="D471" s="60"/>
      <c r="E471" s="60"/>
      <c r="F471" s="60"/>
      <c r="G471" s="60"/>
      <c r="H471" s="61"/>
    </row>
    <row r="472" spans="1:20" x14ac:dyDescent="0.3">
      <c r="B472" s="47" t="s">
        <v>65</v>
      </c>
      <c r="C472" s="6" t="s">
        <v>66</v>
      </c>
      <c r="D472" s="6" t="s">
        <v>67</v>
      </c>
      <c r="E472" s="7" t="s">
        <v>68</v>
      </c>
      <c r="F472" s="7" t="s">
        <v>69</v>
      </c>
      <c r="G472" s="8" t="s">
        <v>70</v>
      </c>
      <c r="H472" s="8" t="s">
        <v>71</v>
      </c>
      <c r="I472" s="69" t="s">
        <v>453</v>
      </c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</row>
    <row r="473" spans="1:20" x14ac:dyDescent="0.3">
      <c r="A473" t="str">
        <f t="shared" ref="A473:A497" si="34">$B$471</f>
        <v>VET XI</v>
      </c>
      <c r="B473" s="46">
        <v>32401</v>
      </c>
      <c r="C473" t="s">
        <v>48</v>
      </c>
      <c r="D473" s="11" t="s">
        <v>129</v>
      </c>
      <c r="E473" s="11" t="s">
        <v>131</v>
      </c>
      <c r="F473" s="3" t="str">
        <f t="shared" ref="F473:F497" si="35">IF(G473&gt;H473,"WON",IF(H473&gt;G473,"LOST","DREW"))</f>
        <v>WON</v>
      </c>
      <c r="G473" s="3">
        <v>2</v>
      </c>
      <c r="H473" s="3">
        <v>0</v>
      </c>
      <c r="I473" t="s">
        <v>234</v>
      </c>
      <c r="J473" t="s">
        <v>421</v>
      </c>
    </row>
    <row r="474" spans="1:20" x14ac:dyDescent="0.3">
      <c r="A474" t="str">
        <f t="shared" si="34"/>
        <v>VET XI</v>
      </c>
      <c r="B474" s="46">
        <v>32410</v>
      </c>
      <c r="C474" t="s">
        <v>52</v>
      </c>
      <c r="D474" s="11" t="s">
        <v>129</v>
      </c>
      <c r="E474" s="11" t="s">
        <v>71</v>
      </c>
      <c r="F474" s="3" t="str">
        <f t="shared" si="35"/>
        <v>WON</v>
      </c>
      <c r="G474" s="3">
        <v>6</v>
      </c>
      <c r="H474" s="3">
        <v>3</v>
      </c>
      <c r="I474" t="s">
        <v>423</v>
      </c>
      <c r="J474" t="s">
        <v>423</v>
      </c>
      <c r="K474" t="s">
        <v>423</v>
      </c>
      <c r="L474" t="s">
        <v>422</v>
      </c>
      <c r="M474" t="s">
        <v>422</v>
      </c>
      <c r="N474" t="s">
        <v>424</v>
      </c>
    </row>
    <row r="475" spans="1:20" x14ac:dyDescent="0.3">
      <c r="A475" t="str">
        <f t="shared" si="34"/>
        <v>VET XI</v>
      </c>
      <c r="B475" s="46">
        <v>32417</v>
      </c>
      <c r="C475" t="s">
        <v>9</v>
      </c>
      <c r="D475" s="11" t="s">
        <v>129</v>
      </c>
      <c r="E475" s="11" t="s">
        <v>131</v>
      </c>
      <c r="F475" s="3" t="str">
        <f t="shared" si="35"/>
        <v>LOST</v>
      </c>
      <c r="G475" s="3">
        <v>1</v>
      </c>
      <c r="H475" s="3">
        <v>4</v>
      </c>
      <c r="I475" t="s">
        <v>424</v>
      </c>
    </row>
    <row r="476" spans="1:20" x14ac:dyDescent="0.3">
      <c r="A476" t="str">
        <f t="shared" si="34"/>
        <v>VET XI</v>
      </c>
      <c r="B476" s="46">
        <v>32424</v>
      </c>
      <c r="C476" t="s">
        <v>8</v>
      </c>
      <c r="D476" s="11" t="s">
        <v>129</v>
      </c>
      <c r="E476" s="11" t="s">
        <v>71</v>
      </c>
      <c r="F476" s="3" t="str">
        <f t="shared" si="35"/>
        <v>LOST</v>
      </c>
      <c r="G476" s="3">
        <v>2</v>
      </c>
      <c r="H476" s="3">
        <v>3</v>
      </c>
      <c r="I476" t="s">
        <v>423</v>
      </c>
      <c r="J476" t="s">
        <v>425</v>
      </c>
    </row>
    <row r="477" spans="1:20" x14ac:dyDescent="0.3">
      <c r="A477" t="str">
        <f t="shared" si="34"/>
        <v>VET XI</v>
      </c>
      <c r="B477" s="46">
        <v>32432</v>
      </c>
      <c r="C477" t="s">
        <v>30</v>
      </c>
      <c r="D477" s="11" t="s">
        <v>129</v>
      </c>
      <c r="E477" s="11" t="s">
        <v>71</v>
      </c>
      <c r="F477" s="3" t="str">
        <f t="shared" si="35"/>
        <v>WON</v>
      </c>
      <c r="G477" s="3">
        <v>3</v>
      </c>
      <c r="H477" s="3">
        <v>1</v>
      </c>
      <c r="I477" t="s">
        <v>204</v>
      </c>
      <c r="J477" t="s">
        <v>204</v>
      </c>
      <c r="K477" t="s">
        <v>229</v>
      </c>
    </row>
    <row r="478" spans="1:20" x14ac:dyDescent="0.3">
      <c r="A478" t="str">
        <f t="shared" si="34"/>
        <v>VET XI</v>
      </c>
      <c r="B478" s="46">
        <v>32438</v>
      </c>
      <c r="C478" t="s">
        <v>163</v>
      </c>
      <c r="D478" s="11" t="s">
        <v>129</v>
      </c>
      <c r="E478" s="11" t="s">
        <v>71</v>
      </c>
      <c r="F478" s="3" t="str">
        <f t="shared" si="35"/>
        <v>LOST</v>
      </c>
      <c r="G478" s="3">
        <v>1</v>
      </c>
      <c r="H478" s="3">
        <v>3</v>
      </c>
      <c r="I478" t="s">
        <v>422</v>
      </c>
    </row>
    <row r="479" spans="1:20" x14ac:dyDescent="0.3">
      <c r="A479" t="str">
        <f t="shared" si="34"/>
        <v>VET XI</v>
      </c>
      <c r="B479" s="46">
        <v>32452</v>
      </c>
      <c r="C479" t="s">
        <v>164</v>
      </c>
      <c r="D479" s="11" t="s">
        <v>129</v>
      </c>
      <c r="E479" s="11" t="s">
        <v>71</v>
      </c>
      <c r="F479" s="3" t="str">
        <f t="shared" si="35"/>
        <v>LOST</v>
      </c>
      <c r="G479" s="3">
        <v>0</v>
      </c>
      <c r="H479" s="3">
        <v>4</v>
      </c>
    </row>
    <row r="480" spans="1:20" x14ac:dyDescent="0.3">
      <c r="A480" t="str">
        <f t="shared" si="34"/>
        <v>VET XI</v>
      </c>
      <c r="B480" s="46">
        <v>32459</v>
      </c>
      <c r="C480" t="s">
        <v>165</v>
      </c>
      <c r="D480" s="11" t="s">
        <v>139</v>
      </c>
      <c r="E480" s="11" t="s">
        <v>131</v>
      </c>
      <c r="F480" s="3" t="str">
        <f t="shared" si="35"/>
        <v>LOST</v>
      </c>
      <c r="G480" s="3">
        <v>0</v>
      </c>
      <c r="H480" s="3">
        <v>2</v>
      </c>
    </row>
    <row r="481" spans="1:15" x14ac:dyDescent="0.3">
      <c r="A481" t="str">
        <f t="shared" si="34"/>
        <v>VET XI</v>
      </c>
      <c r="B481" s="46">
        <v>32466</v>
      </c>
      <c r="C481" t="s">
        <v>10</v>
      </c>
      <c r="D481" s="11" t="s">
        <v>129</v>
      </c>
      <c r="E481" s="11" t="s">
        <v>131</v>
      </c>
      <c r="F481" s="3" t="str">
        <f t="shared" si="35"/>
        <v>WON</v>
      </c>
      <c r="G481" s="3">
        <v>7</v>
      </c>
      <c r="H481" s="3">
        <v>1</v>
      </c>
      <c r="I481" t="s">
        <v>426</v>
      </c>
      <c r="J481" t="s">
        <v>426</v>
      </c>
      <c r="K481" t="s">
        <v>426</v>
      </c>
      <c r="L481" t="s">
        <v>236</v>
      </c>
      <c r="M481" t="s">
        <v>427</v>
      </c>
      <c r="N481" t="s">
        <v>428</v>
      </c>
      <c r="O481" t="s">
        <v>429</v>
      </c>
    </row>
    <row r="482" spans="1:15" x14ac:dyDescent="0.3">
      <c r="A482" t="str">
        <f t="shared" si="34"/>
        <v>VET XI</v>
      </c>
      <c r="B482" s="46">
        <v>32473</v>
      </c>
      <c r="C482" t="s">
        <v>166</v>
      </c>
      <c r="D482" s="11" t="s">
        <v>139</v>
      </c>
      <c r="E482" s="11" t="s">
        <v>131</v>
      </c>
      <c r="F482" s="3" t="str">
        <f t="shared" si="35"/>
        <v>LOST</v>
      </c>
      <c r="G482" s="3">
        <v>0</v>
      </c>
      <c r="H482" s="3">
        <v>12</v>
      </c>
    </row>
    <row r="483" spans="1:15" x14ac:dyDescent="0.3">
      <c r="A483" t="str">
        <f t="shared" si="34"/>
        <v>VET XI</v>
      </c>
      <c r="B483" s="46">
        <v>32480</v>
      </c>
      <c r="C483" t="s">
        <v>52</v>
      </c>
      <c r="D483" s="11" t="s">
        <v>129</v>
      </c>
      <c r="E483" s="11" t="s">
        <v>131</v>
      </c>
      <c r="F483" s="3" t="str">
        <f t="shared" si="35"/>
        <v>DREW</v>
      </c>
      <c r="G483" s="3">
        <v>1</v>
      </c>
      <c r="H483" s="3">
        <v>1</v>
      </c>
      <c r="I483" t="s">
        <v>236</v>
      </c>
    </row>
    <row r="484" spans="1:15" x14ac:dyDescent="0.3">
      <c r="A484" t="str">
        <f t="shared" si="34"/>
        <v>VET XI</v>
      </c>
      <c r="B484" s="46">
        <v>32487</v>
      </c>
      <c r="C484" t="s">
        <v>167</v>
      </c>
      <c r="D484" s="11" t="s">
        <v>129</v>
      </c>
      <c r="E484" s="11" t="s">
        <v>131</v>
      </c>
      <c r="F484" s="3" t="str">
        <f t="shared" si="35"/>
        <v>DREW</v>
      </c>
      <c r="G484" s="3">
        <v>2</v>
      </c>
      <c r="H484" s="3">
        <v>2</v>
      </c>
      <c r="I484" t="s">
        <v>236</v>
      </c>
      <c r="J484" t="s">
        <v>421</v>
      </c>
    </row>
    <row r="485" spans="1:15" x14ac:dyDescent="0.3">
      <c r="A485" t="str">
        <f t="shared" si="34"/>
        <v>VET XI</v>
      </c>
      <c r="B485" s="46">
        <v>32494</v>
      </c>
      <c r="C485" t="s">
        <v>45</v>
      </c>
      <c r="D485" s="11" t="s">
        <v>129</v>
      </c>
      <c r="E485" s="11" t="s">
        <v>131</v>
      </c>
      <c r="F485" s="3" t="str">
        <f t="shared" si="35"/>
        <v>DREW</v>
      </c>
      <c r="G485" s="3">
        <v>2</v>
      </c>
      <c r="H485" s="3">
        <v>2</v>
      </c>
      <c r="I485" t="s">
        <v>236</v>
      </c>
      <c r="J485" t="s">
        <v>422</v>
      </c>
    </row>
    <row r="486" spans="1:15" x14ac:dyDescent="0.3">
      <c r="A486" t="str">
        <f t="shared" si="34"/>
        <v>VET XI</v>
      </c>
      <c r="B486" s="46">
        <v>32508</v>
      </c>
      <c r="C486" t="s">
        <v>58</v>
      </c>
      <c r="D486" s="11" t="s">
        <v>129</v>
      </c>
      <c r="E486" s="11" t="s">
        <v>131</v>
      </c>
      <c r="F486" s="3" t="str">
        <f t="shared" si="35"/>
        <v>LOST</v>
      </c>
      <c r="G486" s="3">
        <v>1</v>
      </c>
      <c r="H486" s="3">
        <v>4</v>
      </c>
      <c r="I486" t="s">
        <v>307</v>
      </c>
    </row>
    <row r="487" spans="1:15" x14ac:dyDescent="0.3">
      <c r="A487" t="str">
        <f t="shared" si="34"/>
        <v>VET XI</v>
      </c>
      <c r="B487" s="46">
        <v>32515</v>
      </c>
      <c r="C487" t="s">
        <v>167</v>
      </c>
      <c r="D487" s="11" t="s">
        <v>129</v>
      </c>
      <c r="E487" s="11" t="s">
        <v>71</v>
      </c>
      <c r="F487" s="3" t="str">
        <f t="shared" si="35"/>
        <v>LOST</v>
      </c>
      <c r="G487" s="3">
        <v>0</v>
      </c>
      <c r="H487" s="3">
        <v>3</v>
      </c>
    </row>
    <row r="488" spans="1:15" x14ac:dyDescent="0.3">
      <c r="A488" t="str">
        <f t="shared" si="34"/>
        <v>VET XI</v>
      </c>
      <c r="B488" s="46">
        <v>32522</v>
      </c>
      <c r="C488" t="s">
        <v>15</v>
      </c>
      <c r="D488" s="11" t="s">
        <v>129</v>
      </c>
      <c r="E488" s="11" t="s">
        <v>131</v>
      </c>
      <c r="F488" s="3" t="str">
        <f t="shared" si="35"/>
        <v>WON</v>
      </c>
      <c r="G488" s="3">
        <v>6</v>
      </c>
      <c r="H488" s="3">
        <v>0</v>
      </c>
      <c r="I488" t="s">
        <v>430</v>
      </c>
      <c r="J488" t="s">
        <v>430</v>
      </c>
      <c r="K488" t="s">
        <v>430</v>
      </c>
      <c r="L488" t="s">
        <v>236</v>
      </c>
      <c r="M488" t="s">
        <v>236</v>
      </c>
      <c r="N488" t="s">
        <v>211</v>
      </c>
    </row>
    <row r="489" spans="1:15" x14ac:dyDescent="0.3">
      <c r="A489" t="str">
        <f t="shared" si="34"/>
        <v>VET XI</v>
      </c>
      <c r="B489" s="46">
        <v>32529</v>
      </c>
      <c r="C489" t="s">
        <v>40</v>
      </c>
      <c r="D489" s="11" t="s">
        <v>129</v>
      </c>
      <c r="E489" s="11" t="s">
        <v>71</v>
      </c>
      <c r="F489" s="3" t="str">
        <f t="shared" si="35"/>
        <v>LOST</v>
      </c>
      <c r="G489" s="3">
        <v>1</v>
      </c>
      <c r="H489" s="3">
        <v>3</v>
      </c>
      <c r="I489" t="s">
        <v>431</v>
      </c>
    </row>
    <row r="490" spans="1:15" x14ac:dyDescent="0.3">
      <c r="A490" t="str">
        <f t="shared" si="34"/>
        <v>VET XI</v>
      </c>
      <c r="B490" s="46">
        <v>32543</v>
      </c>
      <c r="C490" t="s">
        <v>52</v>
      </c>
      <c r="D490" s="11" t="s">
        <v>129</v>
      </c>
      <c r="E490" s="11" t="s">
        <v>131</v>
      </c>
      <c r="F490" s="3" t="str">
        <f t="shared" si="35"/>
        <v>LOST</v>
      </c>
      <c r="G490" s="3">
        <v>0</v>
      </c>
      <c r="H490" s="3">
        <v>2</v>
      </c>
    </row>
    <row r="491" spans="1:15" x14ac:dyDescent="0.3">
      <c r="A491" t="str">
        <f t="shared" si="34"/>
        <v>VET XI</v>
      </c>
      <c r="B491" s="46">
        <v>32550</v>
      </c>
      <c r="C491" t="s">
        <v>9</v>
      </c>
      <c r="D491" s="11" t="s">
        <v>129</v>
      </c>
      <c r="E491" s="11" t="s">
        <v>131</v>
      </c>
      <c r="F491" s="3" t="str">
        <f t="shared" si="35"/>
        <v>LOST</v>
      </c>
      <c r="G491" s="3">
        <v>0</v>
      </c>
      <c r="H491" s="3">
        <v>5</v>
      </c>
    </row>
    <row r="492" spans="1:15" x14ac:dyDescent="0.3">
      <c r="A492" t="str">
        <f t="shared" si="34"/>
        <v>VET XI</v>
      </c>
      <c r="B492" s="46">
        <v>32564</v>
      </c>
      <c r="C492" t="s">
        <v>163</v>
      </c>
      <c r="D492" s="11" t="s">
        <v>129</v>
      </c>
      <c r="E492" s="11" t="s">
        <v>131</v>
      </c>
      <c r="F492" s="3" t="str">
        <f t="shared" si="35"/>
        <v>WON</v>
      </c>
      <c r="G492" s="3">
        <v>4</v>
      </c>
      <c r="H492" s="3">
        <v>0</v>
      </c>
      <c r="I492" t="s">
        <v>426</v>
      </c>
      <c r="J492" t="s">
        <v>426</v>
      </c>
      <c r="K492" t="s">
        <v>236</v>
      </c>
      <c r="L492" t="s">
        <v>432</v>
      </c>
    </row>
    <row r="493" spans="1:15" x14ac:dyDescent="0.3">
      <c r="A493" t="str">
        <f t="shared" si="34"/>
        <v>VET XI</v>
      </c>
      <c r="B493" s="46">
        <v>32571</v>
      </c>
      <c r="C493" t="s">
        <v>45</v>
      </c>
      <c r="D493" s="11" t="s">
        <v>129</v>
      </c>
      <c r="E493" s="11" t="s">
        <v>71</v>
      </c>
      <c r="F493" s="3" t="str">
        <f t="shared" si="35"/>
        <v>WON</v>
      </c>
      <c r="G493" s="3">
        <v>3</v>
      </c>
      <c r="H493" s="3">
        <v>0</v>
      </c>
      <c r="I493" t="s">
        <v>426</v>
      </c>
      <c r="J493" t="s">
        <v>428</v>
      </c>
      <c r="K493" t="s">
        <v>432</v>
      </c>
    </row>
    <row r="494" spans="1:15" x14ac:dyDescent="0.3">
      <c r="A494" t="str">
        <f t="shared" si="34"/>
        <v>VET XI</v>
      </c>
      <c r="B494" s="46">
        <v>32578</v>
      </c>
      <c r="C494" t="s">
        <v>40</v>
      </c>
      <c r="D494" s="11" t="s">
        <v>129</v>
      </c>
      <c r="E494" s="11" t="s">
        <v>131</v>
      </c>
      <c r="F494" s="3" t="str">
        <f t="shared" si="35"/>
        <v>WON</v>
      </c>
      <c r="G494" s="3">
        <v>3</v>
      </c>
      <c r="H494" s="3">
        <v>1</v>
      </c>
      <c r="I494" t="s">
        <v>236</v>
      </c>
      <c r="J494" t="s">
        <v>427</v>
      </c>
      <c r="K494" t="s">
        <v>430</v>
      </c>
    </row>
    <row r="495" spans="1:15" x14ac:dyDescent="0.3">
      <c r="A495" t="str">
        <f t="shared" si="34"/>
        <v>VET XI</v>
      </c>
      <c r="B495" s="46">
        <v>32599</v>
      </c>
      <c r="C495" t="s">
        <v>7</v>
      </c>
      <c r="D495" s="11" t="s">
        <v>129</v>
      </c>
      <c r="E495" s="11" t="s">
        <v>131</v>
      </c>
      <c r="F495" s="3" t="str">
        <f t="shared" si="35"/>
        <v>DREW</v>
      </c>
      <c r="G495" s="3">
        <v>4</v>
      </c>
      <c r="H495" s="3">
        <v>4</v>
      </c>
      <c r="I495" t="s">
        <v>274</v>
      </c>
      <c r="J495" t="s">
        <v>274</v>
      </c>
      <c r="K495" t="s">
        <v>236</v>
      </c>
      <c r="L495" t="s">
        <v>422</v>
      </c>
    </row>
    <row r="496" spans="1:15" x14ac:dyDescent="0.3">
      <c r="A496" t="str">
        <f t="shared" si="34"/>
        <v>VET XI</v>
      </c>
      <c r="B496" s="46">
        <v>32606</v>
      </c>
      <c r="C496" t="s">
        <v>58</v>
      </c>
      <c r="D496" s="11" t="s">
        <v>129</v>
      </c>
      <c r="E496" s="11" t="s">
        <v>71</v>
      </c>
      <c r="F496" s="3" t="str">
        <f t="shared" si="35"/>
        <v>LOST</v>
      </c>
      <c r="G496" s="3">
        <v>1</v>
      </c>
      <c r="H496" s="3">
        <v>4</v>
      </c>
      <c r="I496" t="s">
        <v>422</v>
      </c>
    </row>
    <row r="497" spans="1:20" x14ac:dyDescent="0.3">
      <c r="A497" t="str">
        <f t="shared" si="34"/>
        <v>VET XI</v>
      </c>
      <c r="B497" s="46">
        <v>32607</v>
      </c>
      <c r="C497" t="s">
        <v>168</v>
      </c>
      <c r="D497" s="11" t="s">
        <v>129</v>
      </c>
      <c r="E497" s="11" t="s">
        <v>131</v>
      </c>
      <c r="F497" s="3" t="str">
        <f t="shared" si="35"/>
        <v>LOST</v>
      </c>
      <c r="G497" s="3">
        <v>5</v>
      </c>
      <c r="H497" s="3">
        <v>6</v>
      </c>
      <c r="I497" t="s">
        <v>433</v>
      </c>
      <c r="J497" t="s">
        <v>433</v>
      </c>
      <c r="K497" t="s">
        <v>421</v>
      </c>
      <c r="L497" t="s">
        <v>421</v>
      </c>
      <c r="M497" t="s">
        <v>274</v>
      </c>
    </row>
    <row r="498" spans="1:20" x14ac:dyDescent="0.3">
      <c r="B498" s="59" t="s">
        <v>132</v>
      </c>
      <c r="C498" s="60"/>
      <c r="D498" s="60"/>
      <c r="E498" s="60"/>
      <c r="F498" s="60"/>
      <c r="G498" s="60"/>
      <c r="H498" s="61"/>
    </row>
    <row r="499" spans="1:20" x14ac:dyDescent="0.3">
      <c r="B499" s="47" t="s">
        <v>65</v>
      </c>
      <c r="C499" s="6" t="s">
        <v>66</v>
      </c>
      <c r="D499" s="6" t="s">
        <v>67</v>
      </c>
      <c r="E499" s="7" t="s">
        <v>68</v>
      </c>
      <c r="F499" s="7" t="s">
        <v>69</v>
      </c>
      <c r="G499" s="8" t="s">
        <v>70</v>
      </c>
      <c r="H499" s="8" t="s">
        <v>71</v>
      </c>
      <c r="I499" s="69" t="s">
        <v>453</v>
      </c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</row>
    <row r="500" spans="1:20" x14ac:dyDescent="0.3">
      <c r="A500" t="str">
        <f>$B$498</f>
        <v>SUN XI</v>
      </c>
      <c r="B500" s="48">
        <v>32427</v>
      </c>
      <c r="C500" t="s">
        <v>169</v>
      </c>
      <c r="D500" s="11" t="s">
        <v>129</v>
      </c>
      <c r="E500" s="3" t="s">
        <v>131</v>
      </c>
      <c r="F500" s="3" t="str">
        <f t="shared" ref="F500:F516" si="36">IF(G500&gt;H500,"WON",IF(H500&gt;G500,"LOST","DREW"))</f>
        <v>LOST</v>
      </c>
      <c r="G500" s="3">
        <v>0</v>
      </c>
      <c r="H500" s="3">
        <v>8</v>
      </c>
    </row>
    <row r="501" spans="1:20" x14ac:dyDescent="0.3">
      <c r="A501" t="str">
        <f>$B$498</f>
        <v>SUN XI</v>
      </c>
      <c r="B501" s="48">
        <v>32439</v>
      </c>
      <c r="C501" t="s">
        <v>170</v>
      </c>
      <c r="D501" s="11" t="s">
        <v>129</v>
      </c>
      <c r="E501" s="3" t="s">
        <v>71</v>
      </c>
      <c r="F501" s="3" t="str">
        <f t="shared" si="36"/>
        <v>DREW</v>
      </c>
      <c r="G501" s="3">
        <v>2</v>
      </c>
      <c r="H501" s="3">
        <v>2</v>
      </c>
      <c r="I501" t="s">
        <v>298</v>
      </c>
      <c r="J501" t="s">
        <v>218</v>
      </c>
    </row>
    <row r="502" spans="1:20" x14ac:dyDescent="0.3">
      <c r="A502" t="str">
        <f t="shared" ref="A502:A511" si="37">$B$498</f>
        <v>SUN XI</v>
      </c>
      <c r="B502" s="48">
        <v>32446</v>
      </c>
      <c r="C502" t="s">
        <v>0</v>
      </c>
      <c r="D502" s="11" t="s">
        <v>129</v>
      </c>
      <c r="E502" s="3" t="s">
        <v>71</v>
      </c>
      <c r="F502" s="3" t="str">
        <f t="shared" si="36"/>
        <v>DREW</v>
      </c>
      <c r="G502" s="3">
        <v>4</v>
      </c>
      <c r="H502" s="3">
        <v>4</v>
      </c>
      <c r="I502" t="s">
        <v>220</v>
      </c>
      <c r="J502" t="s">
        <v>220</v>
      </c>
      <c r="K502" t="s">
        <v>427</v>
      </c>
      <c r="L502" t="s">
        <v>434</v>
      </c>
    </row>
    <row r="503" spans="1:20" x14ac:dyDescent="0.3">
      <c r="A503" t="str">
        <f t="shared" si="37"/>
        <v>SUN XI</v>
      </c>
      <c r="B503" s="48">
        <v>32453</v>
      </c>
      <c r="C503" t="s">
        <v>171</v>
      </c>
      <c r="D503" s="11" t="s">
        <v>129</v>
      </c>
      <c r="E503" s="3" t="s">
        <v>131</v>
      </c>
      <c r="F503" s="3" t="str">
        <f t="shared" si="36"/>
        <v>WON</v>
      </c>
      <c r="G503" s="3">
        <v>5</v>
      </c>
      <c r="H503" s="3">
        <v>1</v>
      </c>
      <c r="I503" t="s">
        <v>220</v>
      </c>
      <c r="J503" t="s">
        <v>218</v>
      </c>
      <c r="K503" t="s">
        <v>304</v>
      </c>
      <c r="L503" t="s">
        <v>211</v>
      </c>
      <c r="M503" t="s">
        <v>277</v>
      </c>
    </row>
    <row r="504" spans="1:20" x14ac:dyDescent="0.3">
      <c r="A504" t="str">
        <f t="shared" si="37"/>
        <v>SUN XI</v>
      </c>
      <c r="B504" s="48">
        <v>32460</v>
      </c>
      <c r="C504" t="s">
        <v>439</v>
      </c>
      <c r="D504" s="11" t="s">
        <v>129</v>
      </c>
      <c r="E504" s="3" t="s">
        <v>131</v>
      </c>
      <c r="F504" s="3" t="str">
        <f t="shared" si="36"/>
        <v>WON</v>
      </c>
      <c r="G504" s="3">
        <v>5</v>
      </c>
      <c r="H504" s="3">
        <v>1</v>
      </c>
      <c r="I504" t="s">
        <v>427</v>
      </c>
      <c r="J504" t="s">
        <v>427</v>
      </c>
      <c r="K504" t="s">
        <v>427</v>
      </c>
      <c r="L504" t="s">
        <v>237</v>
      </c>
      <c r="M504" t="s">
        <v>211</v>
      </c>
    </row>
    <row r="505" spans="1:20" x14ac:dyDescent="0.3">
      <c r="A505" t="str">
        <f t="shared" si="37"/>
        <v>SUN XI</v>
      </c>
      <c r="B505" s="48">
        <v>32467</v>
      </c>
      <c r="C505" t="s">
        <v>172</v>
      </c>
      <c r="D505" s="11" t="s">
        <v>129</v>
      </c>
      <c r="E505" s="3" t="s">
        <v>131</v>
      </c>
      <c r="F505" s="3" t="str">
        <f t="shared" si="36"/>
        <v>WON</v>
      </c>
      <c r="G505" s="3">
        <v>3</v>
      </c>
      <c r="H505" s="3">
        <v>1</v>
      </c>
      <c r="I505" t="s">
        <v>222</v>
      </c>
      <c r="J505" t="s">
        <v>222</v>
      </c>
      <c r="K505" t="s">
        <v>435</v>
      </c>
    </row>
    <row r="506" spans="1:20" x14ac:dyDescent="0.3">
      <c r="A506" t="str">
        <f t="shared" si="37"/>
        <v>SUN XI</v>
      </c>
      <c r="B506" s="48">
        <v>32481</v>
      </c>
      <c r="C506" t="s">
        <v>36</v>
      </c>
      <c r="D506" s="11" t="s">
        <v>129</v>
      </c>
      <c r="E506" s="3" t="s">
        <v>71</v>
      </c>
      <c r="F506" s="3" t="str">
        <f t="shared" si="36"/>
        <v>LOST</v>
      </c>
      <c r="G506" s="3">
        <v>1</v>
      </c>
      <c r="H506" s="3">
        <v>3</v>
      </c>
      <c r="I506" t="s">
        <v>222</v>
      </c>
    </row>
    <row r="507" spans="1:20" x14ac:dyDescent="0.3">
      <c r="A507" t="str">
        <f t="shared" si="37"/>
        <v>SUN XI</v>
      </c>
      <c r="B507" s="48">
        <v>32488</v>
      </c>
      <c r="C507" t="s">
        <v>31</v>
      </c>
      <c r="D507" s="11" t="s">
        <v>129</v>
      </c>
      <c r="E507" s="3" t="s">
        <v>131</v>
      </c>
      <c r="F507" s="3" t="str">
        <f t="shared" si="36"/>
        <v>WON</v>
      </c>
      <c r="G507" s="3">
        <v>5</v>
      </c>
      <c r="H507" s="3">
        <v>2</v>
      </c>
      <c r="I507" t="s">
        <v>222</v>
      </c>
      <c r="J507" t="s">
        <v>222</v>
      </c>
      <c r="K507" t="s">
        <v>280</v>
      </c>
      <c r="L507" t="s">
        <v>280</v>
      </c>
      <c r="M507" t="s">
        <v>210</v>
      </c>
    </row>
    <row r="508" spans="1:20" x14ac:dyDescent="0.3">
      <c r="A508" t="str">
        <f t="shared" si="37"/>
        <v>SUN XI</v>
      </c>
      <c r="B508" s="48">
        <v>32530</v>
      </c>
      <c r="C508" t="s">
        <v>170</v>
      </c>
      <c r="D508" s="11" t="s">
        <v>129</v>
      </c>
      <c r="E508" s="3" t="s">
        <v>131</v>
      </c>
      <c r="F508" s="3" t="str">
        <f t="shared" si="36"/>
        <v>LOST</v>
      </c>
      <c r="G508" s="3">
        <v>2</v>
      </c>
      <c r="H508" s="3">
        <v>3</v>
      </c>
      <c r="I508" t="s">
        <v>312</v>
      </c>
      <c r="J508" t="s">
        <v>368</v>
      </c>
    </row>
    <row r="509" spans="1:20" x14ac:dyDescent="0.3">
      <c r="A509" t="str">
        <f t="shared" si="37"/>
        <v>SUN XI</v>
      </c>
      <c r="B509" s="48">
        <v>32537</v>
      </c>
      <c r="C509" t="s">
        <v>0</v>
      </c>
      <c r="D509" s="11" t="s">
        <v>129</v>
      </c>
      <c r="E509" s="3" t="s">
        <v>131</v>
      </c>
      <c r="F509" s="3" t="str">
        <f t="shared" si="36"/>
        <v>WON</v>
      </c>
      <c r="G509" s="3">
        <v>2</v>
      </c>
      <c r="H509" s="3">
        <v>1</v>
      </c>
      <c r="I509" t="s">
        <v>237</v>
      </c>
      <c r="J509" t="s">
        <v>211</v>
      </c>
    </row>
    <row r="510" spans="1:20" x14ac:dyDescent="0.3">
      <c r="A510" t="str">
        <f t="shared" si="37"/>
        <v>SUN XI</v>
      </c>
      <c r="B510" s="48">
        <v>32544</v>
      </c>
      <c r="C510" t="s">
        <v>36</v>
      </c>
      <c r="D510" s="11" t="s">
        <v>129</v>
      </c>
      <c r="E510" s="3" t="s">
        <v>131</v>
      </c>
      <c r="F510" s="3" t="str">
        <f t="shared" si="36"/>
        <v>WON</v>
      </c>
      <c r="G510" s="3">
        <v>2</v>
      </c>
      <c r="H510" s="3">
        <v>1</v>
      </c>
      <c r="I510" t="s">
        <v>222</v>
      </c>
      <c r="J510" t="s">
        <v>218</v>
      </c>
    </row>
    <row r="511" spans="1:20" x14ac:dyDescent="0.3">
      <c r="A511" t="str">
        <f t="shared" si="37"/>
        <v>SUN XI</v>
      </c>
      <c r="B511" s="48">
        <v>32551</v>
      </c>
      <c r="C511" t="s">
        <v>439</v>
      </c>
      <c r="D511" s="11" t="s">
        <v>129</v>
      </c>
      <c r="E511" s="3" t="s">
        <v>131</v>
      </c>
      <c r="F511" s="3" t="str">
        <f t="shared" si="36"/>
        <v>LOST</v>
      </c>
      <c r="G511" s="3">
        <v>1</v>
      </c>
      <c r="H511" s="3">
        <v>3</v>
      </c>
      <c r="I511" t="s">
        <v>427</v>
      </c>
    </row>
    <row r="512" spans="1:20" x14ac:dyDescent="0.3">
      <c r="A512" t="str">
        <f t="shared" ref="A512:A516" si="38">$B$498</f>
        <v>SUN XI</v>
      </c>
      <c r="B512" s="48">
        <v>32558</v>
      </c>
      <c r="C512" t="s">
        <v>173</v>
      </c>
      <c r="D512" s="11" t="s">
        <v>129</v>
      </c>
      <c r="E512" s="3" t="s">
        <v>71</v>
      </c>
      <c r="F512" s="3" t="str">
        <f t="shared" si="36"/>
        <v>LOST</v>
      </c>
      <c r="G512" s="3">
        <v>2</v>
      </c>
      <c r="H512" s="3">
        <v>4</v>
      </c>
      <c r="I512" t="s">
        <v>298</v>
      </c>
      <c r="J512" t="s">
        <v>298</v>
      </c>
    </row>
    <row r="513" spans="1:20" x14ac:dyDescent="0.3">
      <c r="A513" t="str">
        <f t="shared" si="38"/>
        <v>SUN XI</v>
      </c>
      <c r="B513" s="48">
        <v>32579</v>
      </c>
      <c r="C513" t="s">
        <v>172</v>
      </c>
      <c r="D513" s="11" t="s">
        <v>129</v>
      </c>
      <c r="E513" s="3" t="s">
        <v>71</v>
      </c>
      <c r="F513" s="3" t="str">
        <f t="shared" si="36"/>
        <v>DREW</v>
      </c>
      <c r="G513" s="3">
        <v>1</v>
      </c>
      <c r="H513" s="3">
        <v>1</v>
      </c>
      <c r="I513" t="s">
        <v>218</v>
      </c>
    </row>
    <row r="514" spans="1:20" x14ac:dyDescent="0.3">
      <c r="A514" t="str">
        <f t="shared" si="38"/>
        <v>SUN XI</v>
      </c>
      <c r="B514" s="48">
        <v>32586</v>
      </c>
      <c r="C514" t="s">
        <v>173</v>
      </c>
      <c r="D514" s="11" t="s">
        <v>129</v>
      </c>
      <c r="E514" s="3" t="s">
        <v>131</v>
      </c>
      <c r="F514" s="3" t="str">
        <f t="shared" si="36"/>
        <v>LOST</v>
      </c>
      <c r="G514" s="3">
        <v>0</v>
      </c>
      <c r="H514" s="3">
        <v>4</v>
      </c>
    </row>
    <row r="515" spans="1:20" x14ac:dyDescent="0.3">
      <c r="A515" t="str">
        <f t="shared" si="38"/>
        <v>SUN XI</v>
      </c>
      <c r="B515" s="48">
        <v>32600</v>
      </c>
      <c r="C515" t="s">
        <v>171</v>
      </c>
      <c r="D515" s="11" t="s">
        <v>129</v>
      </c>
      <c r="E515" s="3" t="s">
        <v>131</v>
      </c>
      <c r="F515" s="3" t="str">
        <f t="shared" si="36"/>
        <v>DREW</v>
      </c>
      <c r="G515" s="3">
        <v>1</v>
      </c>
      <c r="H515" s="3">
        <v>1</v>
      </c>
      <c r="I515" t="s">
        <v>218</v>
      </c>
    </row>
    <row r="516" spans="1:20" x14ac:dyDescent="0.3">
      <c r="A516" t="str">
        <f t="shared" si="38"/>
        <v>SUN XI</v>
      </c>
      <c r="B516" s="48">
        <v>32607</v>
      </c>
      <c r="C516" t="s">
        <v>173</v>
      </c>
      <c r="D516" s="11" t="s">
        <v>129</v>
      </c>
      <c r="E516" s="3" t="s">
        <v>131</v>
      </c>
      <c r="F516" s="3" t="str">
        <f t="shared" si="36"/>
        <v>LOST</v>
      </c>
      <c r="G516" s="3">
        <v>3</v>
      </c>
      <c r="H516" s="3">
        <v>8</v>
      </c>
      <c r="I516" t="s">
        <v>218</v>
      </c>
      <c r="J516" t="s">
        <v>203</v>
      </c>
      <c r="K516" t="s">
        <v>435</v>
      </c>
    </row>
    <row r="517" spans="1:20" x14ac:dyDescent="0.3">
      <c r="B517" s="59" t="s">
        <v>85</v>
      </c>
      <c r="C517" s="60"/>
      <c r="D517" s="60"/>
      <c r="E517" s="60"/>
      <c r="F517" s="60"/>
      <c r="G517" s="60"/>
      <c r="H517" s="61"/>
    </row>
    <row r="518" spans="1:20" x14ac:dyDescent="0.3">
      <c r="B518" s="47" t="s">
        <v>65</v>
      </c>
      <c r="C518" s="6" t="s">
        <v>66</v>
      </c>
      <c r="D518" s="6" t="s">
        <v>67</v>
      </c>
      <c r="E518" s="7" t="s">
        <v>68</v>
      </c>
      <c r="F518" s="7" t="s">
        <v>69</v>
      </c>
      <c r="G518" s="8" t="s">
        <v>70</v>
      </c>
      <c r="H518" s="8" t="s">
        <v>71</v>
      </c>
      <c r="I518" s="69" t="s">
        <v>453</v>
      </c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</row>
    <row r="519" spans="1:20" x14ac:dyDescent="0.3">
      <c r="A519" t="str">
        <f t="shared" ref="A519:A525" si="39">$B$517</f>
        <v>REP  XI</v>
      </c>
      <c r="B519" s="46">
        <v>32591</v>
      </c>
      <c r="C519" t="s">
        <v>174</v>
      </c>
      <c r="D519" s="11" t="s">
        <v>129</v>
      </c>
      <c r="E519" s="3" t="s">
        <v>71</v>
      </c>
      <c r="F519" s="3" t="str">
        <f t="shared" ref="F519:F520" si="40">IF(G519&gt;H519,"WON",IF(H519&gt;G519,"LOST","DREW"))</f>
        <v>DREW</v>
      </c>
      <c r="G519" s="3">
        <v>3</v>
      </c>
      <c r="H519" s="3">
        <v>3</v>
      </c>
      <c r="I519" t="s">
        <v>203</v>
      </c>
      <c r="J519" t="s">
        <v>203</v>
      </c>
      <c r="K519" t="s">
        <v>218</v>
      </c>
    </row>
    <row r="520" spans="1:20" x14ac:dyDescent="0.3">
      <c r="A520" t="str">
        <f t="shared" si="39"/>
        <v>REP  XI</v>
      </c>
      <c r="B520" s="46">
        <v>32591</v>
      </c>
      <c r="C520" t="s">
        <v>440</v>
      </c>
      <c r="D520" s="11" t="s">
        <v>129</v>
      </c>
      <c r="E520" s="3" t="s">
        <v>71</v>
      </c>
      <c r="F520" s="3" t="str">
        <f t="shared" si="40"/>
        <v>DREW</v>
      </c>
      <c r="G520" s="3">
        <v>1</v>
      </c>
      <c r="H520" s="3">
        <v>1</v>
      </c>
      <c r="I520" t="s">
        <v>252</v>
      </c>
    </row>
    <row r="521" spans="1:20" x14ac:dyDescent="0.3">
      <c r="A521" t="str">
        <f t="shared" si="39"/>
        <v>REP  XI</v>
      </c>
      <c r="B521" s="46">
        <v>32592</v>
      </c>
      <c r="C521" t="s">
        <v>442</v>
      </c>
      <c r="D521" s="11" t="s">
        <v>443</v>
      </c>
      <c r="E521" s="3" t="s">
        <v>71</v>
      </c>
      <c r="F521" s="3" t="str">
        <f t="shared" ref="F521:F525" si="41">IF(G521&gt;H521,"WON",IF(H521&gt;G521,"LOST","DREW"))</f>
        <v>LOST</v>
      </c>
      <c r="G521" s="3">
        <v>2</v>
      </c>
      <c r="H521" s="3">
        <v>12</v>
      </c>
      <c r="I521" t="s">
        <v>310</v>
      </c>
      <c r="J521" t="s">
        <v>434</v>
      </c>
    </row>
    <row r="522" spans="1:20" x14ac:dyDescent="0.3">
      <c r="A522" t="str">
        <f t="shared" si="39"/>
        <v>REP  XI</v>
      </c>
      <c r="B522" s="46">
        <v>32592</v>
      </c>
      <c r="C522" t="s">
        <v>175</v>
      </c>
      <c r="D522" s="11" t="s">
        <v>129</v>
      </c>
      <c r="E522" s="3" t="s">
        <v>71</v>
      </c>
      <c r="F522" s="3" t="str">
        <f t="shared" si="41"/>
        <v>LOST</v>
      </c>
      <c r="G522" s="3">
        <v>0</v>
      </c>
      <c r="H522" s="3">
        <v>2</v>
      </c>
    </row>
    <row r="523" spans="1:20" x14ac:dyDescent="0.3">
      <c r="A523" t="str">
        <f t="shared" si="39"/>
        <v>REP  XI</v>
      </c>
      <c r="B523" s="46">
        <v>32593</v>
      </c>
      <c r="C523" t="s">
        <v>442</v>
      </c>
      <c r="D523" s="11" t="s">
        <v>443</v>
      </c>
      <c r="E523" s="3" t="s">
        <v>71</v>
      </c>
      <c r="F523" s="3" t="str">
        <f t="shared" si="41"/>
        <v>LOST</v>
      </c>
      <c r="G523" s="3">
        <v>3</v>
      </c>
      <c r="H523" s="3">
        <v>9</v>
      </c>
      <c r="I523" t="s">
        <v>203</v>
      </c>
      <c r="J523" t="s">
        <v>203</v>
      </c>
      <c r="K523" t="s">
        <v>435</v>
      </c>
    </row>
    <row r="524" spans="1:20" x14ac:dyDescent="0.3">
      <c r="A524" t="str">
        <f t="shared" si="39"/>
        <v>REP  XI</v>
      </c>
      <c r="B524" s="46">
        <v>32593</v>
      </c>
      <c r="C524" t="s">
        <v>441</v>
      </c>
      <c r="D524" s="11" t="s">
        <v>129</v>
      </c>
      <c r="E524" s="3" t="s">
        <v>71</v>
      </c>
      <c r="F524" s="3" t="str">
        <f t="shared" si="41"/>
        <v>WON</v>
      </c>
      <c r="G524" s="3">
        <v>3</v>
      </c>
      <c r="H524" s="3">
        <v>1</v>
      </c>
      <c r="I524" t="s">
        <v>219</v>
      </c>
      <c r="J524" t="s">
        <v>219</v>
      </c>
      <c r="K524" t="s">
        <v>434</v>
      </c>
    </row>
    <row r="525" spans="1:20" x14ac:dyDescent="0.3">
      <c r="A525" t="str">
        <f t="shared" si="39"/>
        <v>REP  XI</v>
      </c>
      <c r="B525" s="46">
        <v>32594</v>
      </c>
      <c r="C525" t="s">
        <v>176</v>
      </c>
      <c r="D525" s="11" t="s">
        <v>129</v>
      </c>
      <c r="E525" s="3" t="s">
        <v>71</v>
      </c>
      <c r="F525" s="3" t="str">
        <f t="shared" si="41"/>
        <v>DREW</v>
      </c>
      <c r="G525" s="3">
        <v>1</v>
      </c>
      <c r="H525" s="3">
        <v>1</v>
      </c>
      <c r="I525" t="s">
        <v>436</v>
      </c>
    </row>
    <row r="526" spans="1:20" x14ac:dyDescent="0.3">
      <c r="D526" s="11"/>
      <c r="F526" s="3"/>
    </row>
    <row r="527" spans="1:20" x14ac:dyDescent="0.3">
      <c r="B527" s="68" t="s">
        <v>177</v>
      </c>
      <c r="C527" s="68"/>
      <c r="D527" s="11"/>
      <c r="F527" s="3"/>
    </row>
    <row r="528" spans="1:20" x14ac:dyDescent="0.3">
      <c r="D528" s="11"/>
      <c r="F528" s="3"/>
    </row>
    <row r="529" spans="4:6" x14ac:dyDescent="0.3">
      <c r="D529" s="11"/>
      <c r="F529" s="3"/>
    </row>
    <row r="530" spans="4:6" x14ac:dyDescent="0.3">
      <c r="D530" s="11"/>
      <c r="F530" s="3"/>
    </row>
    <row r="531" spans="4:6" x14ac:dyDescent="0.3">
      <c r="F531" s="3"/>
    </row>
    <row r="532" spans="4:6" x14ac:dyDescent="0.3">
      <c r="F532" s="3"/>
    </row>
  </sheetData>
  <sortState xmlns:xlrd2="http://schemas.microsoft.com/office/spreadsheetml/2017/richdata2" ref="B449:H470">
    <sortCondition ref="B449:B470"/>
  </sortState>
  <mergeCells count="54">
    <mergeCell ref="I448:T448"/>
    <mergeCell ref="I472:T472"/>
    <mergeCell ref="I499:T499"/>
    <mergeCell ref="I518:T518"/>
    <mergeCell ref="B527:C527"/>
    <mergeCell ref="I4:T4"/>
    <mergeCell ref="I42:T42"/>
    <mergeCell ref="I72:T72"/>
    <mergeCell ref="I101:T101"/>
    <mergeCell ref="I136:T136"/>
    <mergeCell ref="I166:T166"/>
    <mergeCell ref="I190:T190"/>
    <mergeCell ref="I220:T220"/>
    <mergeCell ref="I250:T250"/>
    <mergeCell ref="I283:T283"/>
    <mergeCell ref="I308:T308"/>
    <mergeCell ref="I332:T332"/>
    <mergeCell ref="I359:T359"/>
    <mergeCell ref="I387:T387"/>
    <mergeCell ref="I423:T423"/>
    <mergeCell ref="B517:H517"/>
    <mergeCell ref="B249:H249"/>
    <mergeCell ref="B165:H165"/>
    <mergeCell ref="B498:H498"/>
    <mergeCell ref="C342:C343"/>
    <mergeCell ref="D342:D343"/>
    <mergeCell ref="E342:E343"/>
    <mergeCell ref="F342:F343"/>
    <mergeCell ref="B386:H386"/>
    <mergeCell ref="B422:H422"/>
    <mergeCell ref="B447:H447"/>
    <mergeCell ref="B471:H471"/>
    <mergeCell ref="B331:H331"/>
    <mergeCell ref="B189:H189"/>
    <mergeCell ref="B219:H219"/>
    <mergeCell ref="C278:C279"/>
    <mergeCell ref="B358:H358"/>
    <mergeCell ref="B342:B343"/>
    <mergeCell ref="G342:G343"/>
    <mergeCell ref="B282:H282"/>
    <mergeCell ref="B3:H3"/>
    <mergeCell ref="B41:H41"/>
    <mergeCell ref="B100:H100"/>
    <mergeCell ref="B71:H71"/>
    <mergeCell ref="F278:F279"/>
    <mergeCell ref="G278:G279"/>
    <mergeCell ref="H278:H279"/>
    <mergeCell ref="B135:H135"/>
    <mergeCell ref="B278:B279"/>
    <mergeCell ref="D278:D279"/>
    <mergeCell ref="E278:E279"/>
    <mergeCell ref="B1:E1"/>
    <mergeCell ref="B307:H307"/>
    <mergeCell ref="H342:H343"/>
  </mergeCells>
  <dataValidations count="1">
    <dataValidation allowBlank="1" showInputMessage="1" sqref="C4 C42 C101 C190 C166 C136 C2 C72:C99 C220:C248 C514:C516 C283:C306 C308:C330 C280:C281 C359:C385 C387:C421 C423:C446 C448:C497 C509:C511 C499:C507 C250:C278 C332:C342 C344:C357 C518:C526 C528:C1048576" xr:uid="{85E29278-8E10-46D4-9EE7-431699BC77B3}"/>
  </dataValidations>
  <pageMargins left="0.7" right="0.7" top="0.75" bottom="0.75" header="0.3" footer="0.3"/>
  <pageSetup paperSize="9" scale="44" orientation="landscape" horizontalDpi="300" verticalDpi="300" r:id="rId1"/>
  <rowBreaks count="7" manualBreakCount="7">
    <brk id="70" max="16383" man="1"/>
    <brk id="134" max="16383" man="1"/>
    <brk id="188" max="16383" man="1"/>
    <brk id="248" max="16383" man="1"/>
    <brk id="306" max="16383" man="1"/>
    <brk id="357" max="16383" man="1"/>
    <brk id="4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8BE54-4D84-404F-93F2-B3D3D4D1798A}">
  <sheetPr codeName="Sheet1"/>
  <dimension ref="A1:N241"/>
  <sheetViews>
    <sheetView workbookViewId="0"/>
  </sheetViews>
  <sheetFormatPr defaultRowHeight="14.4" x14ac:dyDescent="0.3"/>
  <cols>
    <col min="1" max="1" width="34.109375" bestFit="1" customWidth="1"/>
    <col min="2" max="8" width="8.88671875" style="3"/>
    <col min="10" max="10" width="27.6640625" bestFit="1" customWidth="1"/>
    <col min="11" max="11" width="12.5546875" style="3" bestFit="1" customWidth="1"/>
    <col min="13" max="13" width="12.5546875" bestFit="1" customWidth="1"/>
    <col min="14" max="14" width="12.21875" style="3" bestFit="1" customWidth="1"/>
  </cols>
  <sheetData>
    <row r="1" spans="1:14" x14ac:dyDescent="0.3">
      <c r="A1" s="6" t="s">
        <v>178</v>
      </c>
      <c r="B1" s="15"/>
      <c r="C1" s="15"/>
      <c r="J1" s="6" t="s">
        <v>179</v>
      </c>
      <c r="K1" s="15"/>
      <c r="L1" s="16"/>
      <c r="M1" s="6" t="s">
        <v>91</v>
      </c>
      <c r="N1" s="17"/>
    </row>
    <row r="2" spans="1:14" x14ac:dyDescent="0.3">
      <c r="B2"/>
      <c r="C2"/>
    </row>
    <row r="3" spans="1:14" x14ac:dyDescent="0.3">
      <c r="A3" s="6" t="s">
        <v>92</v>
      </c>
      <c r="B3" s="15"/>
      <c r="C3" s="15"/>
      <c r="J3" s="5" t="s">
        <v>93</v>
      </c>
      <c r="K3" s="7" t="s">
        <v>94</v>
      </c>
      <c r="M3" s="5" t="s">
        <v>95</v>
      </c>
      <c r="N3" s="7" t="s">
        <v>96</v>
      </c>
    </row>
    <row r="4" spans="1:14" x14ac:dyDescent="0.3">
      <c r="A4" s="6" t="s">
        <v>97</v>
      </c>
      <c r="B4" s="7" t="s">
        <v>98</v>
      </c>
      <c r="C4" s="7" t="s">
        <v>99</v>
      </c>
      <c r="D4" s="7" t="s">
        <v>100</v>
      </c>
      <c r="E4" s="7" t="s">
        <v>101</v>
      </c>
      <c r="F4" s="7" t="s">
        <v>102</v>
      </c>
      <c r="G4" s="7" t="s">
        <v>103</v>
      </c>
      <c r="H4" s="15"/>
      <c r="J4" s="20" t="s">
        <v>359</v>
      </c>
      <c r="K4" s="19">
        <f>COUNTIF('1988-89'!$I$1:$X$793,J4)</f>
        <v>4</v>
      </c>
      <c r="M4" s="44" t="s">
        <v>380</v>
      </c>
      <c r="N4" s="21">
        <v>36</v>
      </c>
    </row>
    <row r="5" spans="1:14" x14ac:dyDescent="0.3">
      <c r="A5" s="35" t="s">
        <v>63</v>
      </c>
      <c r="B5" s="21">
        <f>COUNTIF('1988-89'!A:A,A5)</f>
        <v>36</v>
      </c>
      <c r="C5" s="21">
        <f>COUNTIFS('1988-89'!$A:$A,$A5,'1988-89'!$F:$F,"WON")</f>
        <v>15</v>
      </c>
      <c r="D5" s="21">
        <f>COUNTIFS('1988-89'!$A:$A,$A5,'1988-89'!$F:$F,"DREW")</f>
        <v>6</v>
      </c>
      <c r="E5" s="21">
        <f>COUNTIFS('1988-89'!$A:$A,$A5,'1988-89'!$F:$F,"LOST")</f>
        <v>15</v>
      </c>
      <c r="F5" s="21">
        <f ca="1">SUMIF('1988-89'!$A$1:$H$792,$A5,'1988-89'!$G$1:$G$792)</f>
        <v>66</v>
      </c>
      <c r="G5" s="21">
        <f>SUMIF('1988-89'!$A$5:$A$551,A5,'1988-89'!$H$5:$H$551)</f>
        <v>60</v>
      </c>
      <c r="J5" s="18" t="s">
        <v>205</v>
      </c>
      <c r="K5" s="19">
        <f>COUNTIF('1988-89'!$I$1:$X$793,J5)</f>
        <v>5</v>
      </c>
      <c r="M5" s="44" t="s">
        <v>326</v>
      </c>
      <c r="N5" s="21">
        <v>32</v>
      </c>
    </row>
    <row r="6" spans="1:14" x14ac:dyDescent="0.3">
      <c r="A6" s="35" t="s">
        <v>72</v>
      </c>
      <c r="B6" s="21">
        <f>COUNTIF('1988-89'!A:A,A6)</f>
        <v>28</v>
      </c>
      <c r="C6" s="21">
        <f>COUNTIFS('1988-89'!$A:$A,$A6,'1988-89'!$F:$F,"WON")</f>
        <v>9</v>
      </c>
      <c r="D6" s="21">
        <f>COUNTIFS('1988-89'!$A:$A,$A6,'1988-89'!$F:$F,"DREW")</f>
        <v>5</v>
      </c>
      <c r="E6" s="21">
        <f>COUNTIFS('1988-89'!$A:$A,$A6,'1988-89'!$F:$F,"LOST")</f>
        <v>14</v>
      </c>
      <c r="F6" s="21">
        <f ca="1">SUMIF('1988-89'!$A$1:$H$792,$A6,'1988-89'!$G$1:$G$792)</f>
        <v>53</v>
      </c>
      <c r="G6" s="21">
        <f>SUMIF('1988-89'!$A$5:$A$551,A6,'1988-89'!$H$5:$H$551)</f>
        <v>47</v>
      </c>
      <c r="J6" s="20" t="s">
        <v>319</v>
      </c>
      <c r="K6" s="19">
        <f>COUNTIF('1988-89'!$I$1:$X$793,J6)</f>
        <v>1</v>
      </c>
      <c r="M6" s="44" t="s">
        <v>203</v>
      </c>
      <c r="N6" s="21">
        <v>30</v>
      </c>
    </row>
    <row r="7" spans="1:14" x14ac:dyDescent="0.3">
      <c r="A7" s="35" t="s">
        <v>73</v>
      </c>
      <c r="B7" s="21">
        <f>COUNTIF('1988-89'!A:A,A7)</f>
        <v>27</v>
      </c>
      <c r="C7" s="21">
        <f>COUNTIFS('1988-89'!$A:$A,$A7,'1988-89'!$F:$F,"WON")</f>
        <v>11</v>
      </c>
      <c r="D7" s="21">
        <f>COUNTIFS('1988-89'!$A:$A,$A7,'1988-89'!$F:$F,"DREW")</f>
        <v>3</v>
      </c>
      <c r="E7" s="21">
        <f>COUNTIFS('1988-89'!$A:$A,$A7,'1988-89'!$F:$F,"LOST")</f>
        <v>13</v>
      </c>
      <c r="F7" s="21">
        <f ca="1">SUMIF('1988-89'!$A$1:$H$792,$A7,'1988-89'!$G$1:$G$792)</f>
        <v>64</v>
      </c>
      <c r="G7" s="21">
        <f>SUMIF('1988-89'!$A$5:$A$551,A7,'1988-89'!$H$5:$H$551)</f>
        <v>57</v>
      </c>
      <c r="J7" s="20" t="s">
        <v>339</v>
      </c>
      <c r="K7" s="19">
        <f>COUNTIF('1988-89'!$I$1:$X$793,J7)</f>
        <v>1</v>
      </c>
      <c r="M7" s="44" t="s">
        <v>315</v>
      </c>
      <c r="N7" s="21">
        <v>29</v>
      </c>
    </row>
    <row r="8" spans="1:14" x14ac:dyDescent="0.3">
      <c r="A8" s="35" t="s">
        <v>74</v>
      </c>
      <c r="B8" s="21">
        <f>COUNTIF('1988-89'!A:A,A8)</f>
        <v>33</v>
      </c>
      <c r="C8" s="21">
        <f>COUNTIFS('1988-89'!$A:$A,$A8,'1988-89'!$F:$F,"WON")</f>
        <v>24</v>
      </c>
      <c r="D8" s="21">
        <f>COUNTIFS('1988-89'!$A:$A,$A8,'1988-89'!$F:$F,"DREW")</f>
        <v>5</v>
      </c>
      <c r="E8" s="21">
        <f>COUNTIFS('1988-89'!$A:$A,$A8,'1988-89'!$F:$F,"LOST")</f>
        <v>4</v>
      </c>
      <c r="F8" s="21">
        <f ca="1">SUMIF('1988-89'!$A$1:$H$792,$A8,'1988-89'!$G$1:$G$792)</f>
        <v>92</v>
      </c>
      <c r="G8" s="21">
        <f>SUMIF('1988-89'!$A$5:$A$551,A8,'1988-89'!$H$5:$H$551)</f>
        <v>33</v>
      </c>
      <c r="J8" s="20" t="s">
        <v>298</v>
      </c>
      <c r="K8" s="19">
        <f>COUNTIF('1988-89'!$I$1:$X$793,J8)</f>
        <v>11</v>
      </c>
      <c r="M8" s="44" t="s">
        <v>289</v>
      </c>
      <c r="N8" s="21">
        <v>27</v>
      </c>
    </row>
    <row r="9" spans="1:14" x14ac:dyDescent="0.3">
      <c r="A9" s="35" t="s">
        <v>75</v>
      </c>
      <c r="B9" s="21">
        <f>COUNTIF('1988-89'!A:A,A9)</f>
        <v>28</v>
      </c>
      <c r="C9" s="21">
        <f>COUNTIFS('1988-89'!$A:$A,$A9,'1988-89'!$F:$F,"WON")</f>
        <v>7</v>
      </c>
      <c r="D9" s="21">
        <f>COUNTIFS('1988-89'!$A:$A,$A9,'1988-89'!$F:$F,"DREW")</f>
        <v>2</v>
      </c>
      <c r="E9" s="21">
        <f>COUNTIFS('1988-89'!$A:$A,$A9,'1988-89'!$F:$F,"LOST")</f>
        <v>19</v>
      </c>
      <c r="F9" s="21">
        <f ca="1">SUMIF('1988-89'!$A$1:$H$792,$A9,'1988-89'!$G$1:$G$792)</f>
        <v>66</v>
      </c>
      <c r="G9" s="21">
        <f>SUMIF('1988-89'!$A$5:$A$551,A9,'1988-89'!$H$5:$H$551)</f>
        <v>74</v>
      </c>
      <c r="J9" s="20" t="s">
        <v>413</v>
      </c>
      <c r="K9" s="19">
        <f>COUNTIF('1988-89'!$I$1:$X$793,J9)</f>
        <v>1</v>
      </c>
      <c r="M9" s="44" t="s">
        <v>383</v>
      </c>
      <c r="N9" s="21">
        <v>24</v>
      </c>
    </row>
    <row r="10" spans="1:14" x14ac:dyDescent="0.3">
      <c r="A10" s="35" t="s">
        <v>76</v>
      </c>
      <c r="B10" s="21">
        <f>COUNTIF('1988-89'!A:A,A10)</f>
        <v>22</v>
      </c>
      <c r="C10" s="21">
        <f>COUNTIFS('1988-89'!$A:$A,$A10,'1988-89'!$F:$F,"WON")</f>
        <v>6</v>
      </c>
      <c r="D10" s="21">
        <f>COUNTIFS('1988-89'!$A:$A,$A10,'1988-89'!$F:$F,"DREW")</f>
        <v>1</v>
      </c>
      <c r="E10" s="21">
        <f>COUNTIFS('1988-89'!$A:$A,$A10,'1988-89'!$F:$F,"LOST")</f>
        <v>15</v>
      </c>
      <c r="F10" s="21">
        <f ca="1">SUMIF('1988-89'!$A$1:$H$792,$A10,'1988-89'!$G$1:$G$792)</f>
        <v>36</v>
      </c>
      <c r="G10" s="21">
        <f>SUMIF('1988-89'!$A$5:$A$551,A10,'1988-89'!$H$5:$H$551)</f>
        <v>53</v>
      </c>
      <c r="J10" s="20" t="s">
        <v>264</v>
      </c>
      <c r="K10" s="19">
        <f>COUNTIF('1988-89'!$I$1:$X$793,J10)</f>
        <v>10</v>
      </c>
      <c r="M10" s="44" t="s">
        <v>229</v>
      </c>
      <c r="N10" s="21">
        <v>24</v>
      </c>
    </row>
    <row r="11" spans="1:14" x14ac:dyDescent="0.3">
      <c r="A11" s="35" t="s">
        <v>77</v>
      </c>
      <c r="B11" s="21">
        <f>COUNTIF('1988-89'!A:A,A11)</f>
        <v>28</v>
      </c>
      <c r="C11" s="21">
        <f>COUNTIFS('1988-89'!$A:$A,$A11,'1988-89'!$F:$F,"WON")</f>
        <v>12</v>
      </c>
      <c r="D11" s="21">
        <f>COUNTIFS('1988-89'!$A:$A,$A11,'1988-89'!$F:$F,"DREW")</f>
        <v>3</v>
      </c>
      <c r="E11" s="21">
        <f>COUNTIFS('1988-89'!$A:$A,$A11,'1988-89'!$F:$F,"LOST")</f>
        <v>13</v>
      </c>
      <c r="F11" s="21">
        <f ca="1">SUMIF('1988-89'!$A$1:$H$792,$A11,'1988-89'!$G$1:$G$792)</f>
        <v>67</v>
      </c>
      <c r="G11" s="21">
        <f>SUMIF('1988-89'!$A$5:$A$551,A11,'1988-89'!$H$5:$H$551)</f>
        <v>64</v>
      </c>
      <c r="J11" s="20" t="s">
        <v>251</v>
      </c>
      <c r="K11" s="19">
        <f>COUNTIF('1988-89'!$I$1:$X$793,J11)</f>
        <v>1</v>
      </c>
      <c r="M11" s="43" t="s">
        <v>211</v>
      </c>
      <c r="N11" s="21">
        <v>22</v>
      </c>
    </row>
    <row r="12" spans="1:14" x14ac:dyDescent="0.3">
      <c r="A12" s="35" t="s">
        <v>78</v>
      </c>
      <c r="B12" s="21">
        <f>COUNTIF('1988-89'!A:A,A12)</f>
        <v>28</v>
      </c>
      <c r="C12" s="21">
        <f>COUNTIFS('1988-89'!$A:$A,$A12,'1988-89'!$F:$F,"WON")</f>
        <v>11</v>
      </c>
      <c r="D12" s="21">
        <f>COUNTIFS('1988-89'!$A:$A,$A12,'1988-89'!$F:$F,"DREW")</f>
        <v>2</v>
      </c>
      <c r="E12" s="21">
        <f>COUNTIFS('1988-89'!$A:$A,$A12,'1988-89'!$F:$F,"LOST")</f>
        <v>15</v>
      </c>
      <c r="F12" s="21">
        <f ca="1">SUMIF('1988-89'!$A$1:$H$792,$A12,'1988-89'!$G$1:$G$792)</f>
        <v>50</v>
      </c>
      <c r="G12" s="21">
        <f>SUMIF('1988-89'!$A$5:$A$551,A12,'1988-89'!$H$5:$H$551)</f>
        <v>71</v>
      </c>
      <c r="J12" s="20" t="s">
        <v>341</v>
      </c>
      <c r="K12" s="19">
        <f>COUNTIF('1988-89'!$I$1:$X$793,J12)</f>
        <v>1</v>
      </c>
      <c r="M12" s="45" t="s">
        <v>218</v>
      </c>
      <c r="N12" s="21">
        <v>22</v>
      </c>
    </row>
    <row r="13" spans="1:14" x14ac:dyDescent="0.3">
      <c r="A13" s="35" t="s">
        <v>134</v>
      </c>
      <c r="B13" s="21">
        <f>COUNTIF('1988-89'!A:A,A13)</f>
        <v>30</v>
      </c>
      <c r="C13" s="21">
        <f>COUNTIFS('1988-89'!$A:$A,$A13,'1988-89'!$F:$F,"WON")</f>
        <v>20</v>
      </c>
      <c r="D13" s="21">
        <f>COUNTIFS('1988-89'!$A:$A,$A13,'1988-89'!$F:$F,"DREW")</f>
        <v>2</v>
      </c>
      <c r="E13" s="21">
        <f>COUNTIFS('1988-89'!$A:$A,$A13,'1988-89'!$F:$F,"LOST")</f>
        <v>8</v>
      </c>
      <c r="F13" s="21">
        <f ca="1">SUMIF('1988-89'!$A$1:$H$792,$A13,'1988-89'!$G$1:$G$792)</f>
        <v>123</v>
      </c>
      <c r="G13" s="21">
        <f>SUMIF('1988-89'!$A$5:$A$551,A13,'1988-89'!$H$5:$H$551)</f>
        <v>47</v>
      </c>
      <c r="J13" s="18" t="s">
        <v>214</v>
      </c>
      <c r="K13" s="19">
        <f>COUNTIF('1988-89'!$I$1:$X$793,J13)</f>
        <v>2</v>
      </c>
      <c r="M13" s="44" t="s">
        <v>400</v>
      </c>
      <c r="N13" s="21">
        <v>22</v>
      </c>
    </row>
    <row r="14" spans="1:14" x14ac:dyDescent="0.3">
      <c r="A14" s="35" t="s">
        <v>79</v>
      </c>
      <c r="B14" s="21">
        <f>COUNTIF('1988-89'!A:A,A14)</f>
        <v>23</v>
      </c>
      <c r="C14" s="21">
        <f>COUNTIFS('1988-89'!$A:$A,$A14,'1988-89'!$F:$F,"WON")</f>
        <v>6</v>
      </c>
      <c r="D14" s="21">
        <f>COUNTIFS('1988-89'!$A:$A,$A14,'1988-89'!$F:$F,"DREW")</f>
        <v>4</v>
      </c>
      <c r="E14" s="21">
        <f>COUNTIFS('1988-89'!$A:$A,$A14,'1988-89'!$F:$F,"LOST")</f>
        <v>13</v>
      </c>
      <c r="F14" s="21">
        <f ca="1">SUMIF('1988-89'!$A$1:$H$792,$A14,'1988-89'!$G$1:$G$792)</f>
        <v>43</v>
      </c>
      <c r="G14" s="21">
        <f>SUMIF('1988-89'!$A$5:$A$551,A14,'1988-89'!$H$5:$H$551)</f>
        <v>57</v>
      </c>
      <c r="J14" s="20" t="s">
        <v>279</v>
      </c>
      <c r="K14" s="19">
        <f>COUNTIF('1988-89'!$I$1:$X$793,J14)</f>
        <v>11</v>
      </c>
      <c r="M14" s="44" t="s">
        <v>246</v>
      </c>
      <c r="N14" s="21">
        <v>21</v>
      </c>
    </row>
    <row r="15" spans="1:14" x14ac:dyDescent="0.3">
      <c r="A15" s="35" t="s">
        <v>80</v>
      </c>
      <c r="B15" s="21">
        <f>COUNTIF('1988-89'!A:A,A15)</f>
        <v>22</v>
      </c>
      <c r="C15" s="21">
        <f>COUNTIFS('1988-89'!$A:$A,$A15,'1988-89'!$F:$F,"WON")</f>
        <v>8</v>
      </c>
      <c r="D15" s="21">
        <f>COUNTIFS('1988-89'!$A:$A,$A15,'1988-89'!$F:$F,"DREW")</f>
        <v>1</v>
      </c>
      <c r="E15" s="21">
        <f>COUNTIFS('1988-89'!$A:$A,$A15,'1988-89'!$F:$F,"LOST")</f>
        <v>13</v>
      </c>
      <c r="F15" s="21">
        <f ca="1">SUMIF('1988-89'!$A$1:$H$792,$A15,'1988-89'!$G$1:$G$792)</f>
        <v>46</v>
      </c>
      <c r="G15" s="21">
        <f>SUMIF('1988-89'!$A$5:$A$551,A15,'1988-89'!$H$5:$H$551)</f>
        <v>61</v>
      </c>
      <c r="J15" s="20" t="s">
        <v>328</v>
      </c>
      <c r="K15" s="19">
        <f>COUNTIF('1988-89'!$I$1:$X$793,J15)</f>
        <v>8</v>
      </c>
      <c r="M15" s="43" t="s">
        <v>325</v>
      </c>
      <c r="N15" s="21">
        <v>20</v>
      </c>
    </row>
    <row r="16" spans="1:14" x14ac:dyDescent="0.3">
      <c r="A16" s="35" t="s">
        <v>81</v>
      </c>
      <c r="B16" s="21">
        <f>COUNTIF('1988-89'!A:A,A16)</f>
        <v>24</v>
      </c>
      <c r="C16" s="21">
        <f>COUNTIFS('1988-89'!$A:$A,$A16,'1988-89'!$F:$F,"WON")</f>
        <v>10</v>
      </c>
      <c r="D16" s="21">
        <f>COUNTIFS('1988-89'!$A:$A,$A16,'1988-89'!$F:$F,"DREW")</f>
        <v>3</v>
      </c>
      <c r="E16" s="21">
        <f>COUNTIFS('1988-89'!$A:$A,$A16,'1988-89'!$F:$F,"LOST")</f>
        <v>11</v>
      </c>
      <c r="F16" s="21">
        <f ca="1">SUMIF('1988-89'!$A$1:$H$792,$A16,'1988-89'!$G$1:$G$792)</f>
        <v>64</v>
      </c>
      <c r="G16" s="21">
        <f>SUMIF('1988-89'!$A$5:$A$551,A16,'1988-89'!$H$5:$H$551)</f>
        <v>69</v>
      </c>
      <c r="J16" s="20" t="s">
        <v>340</v>
      </c>
      <c r="K16" s="19">
        <f>COUNTIF('1988-89'!$I$1:$X$793,J16)</f>
        <v>1</v>
      </c>
      <c r="M16" s="43" t="s">
        <v>250</v>
      </c>
      <c r="N16" s="21">
        <v>19</v>
      </c>
    </row>
    <row r="17" spans="1:14" x14ac:dyDescent="0.3">
      <c r="A17" s="35" t="s">
        <v>82</v>
      </c>
      <c r="B17" s="21">
        <f>COUNTIF('1988-89'!A:A,A17)</f>
        <v>26</v>
      </c>
      <c r="C17" s="21">
        <f>COUNTIFS('1988-89'!$A:$A,$A17,'1988-89'!$F:$F,"WON")</f>
        <v>9</v>
      </c>
      <c r="D17" s="21">
        <f>COUNTIFS('1988-89'!$A:$A,$A17,'1988-89'!$F:$F,"DREW")</f>
        <v>3</v>
      </c>
      <c r="E17" s="21">
        <f>COUNTIFS('1988-89'!$A:$A,$A17,'1988-89'!$F:$F,"LOST")</f>
        <v>14</v>
      </c>
      <c r="F17" s="21">
        <f ca="1">SUMIF('1988-89'!$A$1:$H$792,$A17,'1988-89'!$G$1:$G$792)</f>
        <v>76</v>
      </c>
      <c r="G17" s="21">
        <f>SUMIF('1988-89'!$A$5:$A$551,A17,'1988-89'!$H$5:$H$551)</f>
        <v>74</v>
      </c>
      <c r="J17" s="20" t="s">
        <v>237</v>
      </c>
      <c r="K17" s="19">
        <f>COUNTIF('1988-89'!$I$1:$X$793,J17)</f>
        <v>5</v>
      </c>
      <c r="M17" s="43" t="s">
        <v>222</v>
      </c>
      <c r="N17" s="21">
        <v>18</v>
      </c>
    </row>
    <row r="18" spans="1:14" x14ac:dyDescent="0.3">
      <c r="A18" s="35" t="s">
        <v>83</v>
      </c>
      <c r="B18" s="21">
        <f>COUNTIF('1988-89'!A:A,A18)</f>
        <v>34</v>
      </c>
      <c r="C18" s="21">
        <f>COUNTIFS('1988-89'!$A:$A,$A18,'1988-89'!$F:$F,"WON")</f>
        <v>23</v>
      </c>
      <c r="D18" s="21">
        <f>COUNTIFS('1988-89'!$A:$A,$A18,'1988-89'!$F:$F,"DREW")</f>
        <v>5</v>
      </c>
      <c r="E18" s="21">
        <f>COUNTIFS('1988-89'!$A:$A,$A18,'1988-89'!$F:$F,"LOST")</f>
        <v>6</v>
      </c>
      <c r="F18" s="21">
        <f ca="1">SUMIF('1988-89'!$A$1:$H$792,$A18,'1988-89'!$G$1:$G$792)</f>
        <v>115</v>
      </c>
      <c r="G18" s="21">
        <f>SUMIF('1988-89'!$A$5:$A$551,A18,'1988-89'!$H$5:$H$551)</f>
        <v>60</v>
      </c>
      <c r="J18" s="20" t="s">
        <v>268</v>
      </c>
      <c r="K18" s="19">
        <f>COUNTIF('1988-89'!$I$1:$X$793,J18)</f>
        <v>1</v>
      </c>
      <c r="M18" s="43" t="s">
        <v>294</v>
      </c>
      <c r="N18" s="21">
        <v>17</v>
      </c>
    </row>
    <row r="19" spans="1:14" x14ac:dyDescent="0.3">
      <c r="A19" s="35" t="s">
        <v>84</v>
      </c>
      <c r="B19" s="21">
        <f>COUNTIF('1988-89'!A:A,A19)</f>
        <v>23</v>
      </c>
      <c r="C19" s="21">
        <f>COUNTIFS('1988-89'!$A:$A,$A19,'1988-89'!$F:$F,"WON")</f>
        <v>10</v>
      </c>
      <c r="D19" s="21">
        <f>COUNTIFS('1988-89'!$A:$A,$A19,'1988-89'!$F:$F,"DREW")</f>
        <v>4</v>
      </c>
      <c r="E19" s="21">
        <f>COUNTIFS('1988-89'!$A:$A,$A19,'1988-89'!$F:$F,"LOST")</f>
        <v>9</v>
      </c>
      <c r="F19" s="21">
        <f ca="1">SUMIF('1988-89'!$A$1:$H$792,$A19,'1988-89'!$G$1:$G$792)</f>
        <v>61</v>
      </c>
      <c r="G19" s="21">
        <f>SUMIF('1988-89'!$A$5:$A$551,A19,'1988-89'!$H$5:$H$551)</f>
        <v>59</v>
      </c>
      <c r="J19" s="20" t="s">
        <v>281</v>
      </c>
      <c r="K19" s="19">
        <f>COUNTIF('1988-89'!$I$1:$X$793,J19)</f>
        <v>3</v>
      </c>
      <c r="M19" s="43" t="s">
        <v>333</v>
      </c>
      <c r="N19" s="21">
        <v>17</v>
      </c>
    </row>
    <row r="20" spans="1:14" x14ac:dyDescent="0.3">
      <c r="A20" s="35" t="s">
        <v>133</v>
      </c>
      <c r="B20" s="21">
        <f>COUNTIF('1988-89'!A:A,A20)</f>
        <v>22</v>
      </c>
      <c r="C20" s="21">
        <f>COUNTIFS('1988-89'!$A:$A,$A20,'1988-89'!$F:$F,"WON")</f>
        <v>1</v>
      </c>
      <c r="D20" s="21">
        <f>COUNTIFS('1988-89'!$A:$A,$A20,'1988-89'!$F:$F,"DREW")</f>
        <v>1</v>
      </c>
      <c r="E20" s="21">
        <f>COUNTIFS('1988-89'!$A:$A,$A20,'1988-89'!$F:$F,"LOST")</f>
        <v>20</v>
      </c>
      <c r="F20" s="21">
        <f ca="1">SUMIF('1988-89'!$A$1:$H$792,$A20,'1988-89'!$G$1:$G$792)</f>
        <v>25</v>
      </c>
      <c r="G20" s="21">
        <f>SUMIF('1988-89'!$A$5:$A$551,A20,'1988-89'!$H$5:$H$551)</f>
        <v>111</v>
      </c>
      <c r="J20" s="20" t="s">
        <v>296</v>
      </c>
      <c r="K20" s="19">
        <f>COUNTIF('1988-89'!$I$1:$X$793,J20)</f>
        <v>1</v>
      </c>
      <c r="M20" s="43" t="s">
        <v>261</v>
      </c>
      <c r="N20" s="21">
        <v>17</v>
      </c>
    </row>
    <row r="21" spans="1:14" x14ac:dyDescent="0.3">
      <c r="A21" s="35" t="s">
        <v>162</v>
      </c>
      <c r="B21" s="21">
        <f>COUNTIF('1988-89'!A:A,A21)</f>
        <v>25</v>
      </c>
      <c r="C21" s="21">
        <f>COUNTIFS('1988-89'!$A:$A,$A21,'1988-89'!$F:$F,"WON")</f>
        <v>8</v>
      </c>
      <c r="D21" s="21">
        <f>COUNTIFS('1988-89'!$A:$A,$A21,'1988-89'!$F:$F,"DREW")</f>
        <v>4</v>
      </c>
      <c r="E21" s="21">
        <f>COUNTIFS('1988-89'!$A:$A,$A21,'1988-89'!$F:$F,"LOST")</f>
        <v>13</v>
      </c>
      <c r="F21" s="21">
        <f ca="1">SUMIF('1988-89'!$A$1:$H$792,$A21,'1988-89'!$G$1:$G$792)</f>
        <v>55</v>
      </c>
      <c r="G21" s="21">
        <f>SUMIF('1988-89'!$A$5:$A$551,A21,'1988-89'!$H$5:$H$551)</f>
        <v>70</v>
      </c>
      <c r="J21" s="20" t="s">
        <v>356</v>
      </c>
      <c r="K21" s="19">
        <f>COUNTIF('1988-89'!$I$1:$X$793,J21)</f>
        <v>6</v>
      </c>
      <c r="M21" s="43" t="s">
        <v>288</v>
      </c>
      <c r="N21" s="21">
        <v>15</v>
      </c>
    </row>
    <row r="22" spans="1:14" x14ac:dyDescent="0.3">
      <c r="A22" s="35" t="s">
        <v>132</v>
      </c>
      <c r="B22" s="21">
        <f>COUNTIF('1988-89'!A:A,A22)</f>
        <v>17</v>
      </c>
      <c r="C22" s="21">
        <f>COUNTIFS('1988-89'!$A:$A,$A22,'1988-89'!$F:$F,"WON")</f>
        <v>6</v>
      </c>
      <c r="D22" s="21">
        <f>COUNTIFS('1988-89'!$A:$A,$A22,'1988-89'!$F:$F,"DREW")</f>
        <v>4</v>
      </c>
      <c r="E22" s="21">
        <f>COUNTIFS('1988-89'!$A:$A,$A22,'1988-89'!$F:$F,"LOST")</f>
        <v>7</v>
      </c>
      <c r="F22" s="21">
        <f ca="1">SUMIF('1988-89'!$A$1:$H$792,$A22,'1988-89'!$G$1:$G$792)</f>
        <v>39</v>
      </c>
      <c r="G22" s="21">
        <f>SUMIF('1988-89'!$A$5:$A$551,A22,'1988-89'!$H$5:$H$551)</f>
        <v>48</v>
      </c>
      <c r="J22" s="20" t="s">
        <v>233</v>
      </c>
      <c r="K22" s="19">
        <f>COUNTIF('1988-89'!$I$1:$X$793,J22)</f>
        <v>6</v>
      </c>
      <c r="M22" s="43" t="s">
        <v>287</v>
      </c>
      <c r="N22" s="21">
        <v>15</v>
      </c>
    </row>
    <row r="23" spans="1:14" x14ac:dyDescent="0.3">
      <c r="A23" s="35" t="s">
        <v>85</v>
      </c>
      <c r="B23" s="21">
        <f>COUNTIF('1988-89'!A:A,A23)</f>
        <v>7</v>
      </c>
      <c r="C23" s="21">
        <f>COUNTIFS('1988-89'!$A:$A,$A23,'1988-89'!$F:$F,"WON")</f>
        <v>1</v>
      </c>
      <c r="D23" s="21">
        <f>COUNTIFS('1988-89'!$A:$A,$A23,'1988-89'!$F:$F,"DREW")</f>
        <v>3</v>
      </c>
      <c r="E23" s="21">
        <f>COUNTIFS('1988-89'!$A:$A,$A23,'1988-89'!$F:$F,"LOST")</f>
        <v>3</v>
      </c>
      <c r="F23" s="21">
        <f ca="1">SUMIF('1988-89'!$A$1:$H$792,$A23,'1988-89'!$G$1:$G$792)</f>
        <v>13</v>
      </c>
      <c r="G23" s="21">
        <f>SUMIF('1988-89'!$A$5:$A$551,A23,'1988-89'!$H$5:$H$551)</f>
        <v>29</v>
      </c>
      <c r="J23" s="18" t="s">
        <v>221</v>
      </c>
      <c r="K23" s="19">
        <f>COUNTIF('1988-89'!$I$1:$X$793,J23)</f>
        <v>7</v>
      </c>
      <c r="M23" s="43" t="s">
        <v>327</v>
      </c>
      <c r="N23" s="21">
        <v>14</v>
      </c>
    </row>
    <row r="24" spans="1:14" ht="15" thickBot="1" x14ac:dyDescent="0.35">
      <c r="A24" s="6" t="s">
        <v>104</v>
      </c>
      <c r="B24" s="22">
        <f t="shared" ref="B24:G24" si="0">SUM(B5:B23)</f>
        <v>483</v>
      </c>
      <c r="C24" s="22">
        <f t="shared" si="0"/>
        <v>197</v>
      </c>
      <c r="D24" s="22">
        <f t="shared" si="0"/>
        <v>61</v>
      </c>
      <c r="E24" s="22">
        <f t="shared" si="0"/>
        <v>225</v>
      </c>
      <c r="F24" s="22">
        <f t="shared" ca="1" si="0"/>
        <v>1154</v>
      </c>
      <c r="G24" s="22">
        <f t="shared" si="0"/>
        <v>1144</v>
      </c>
      <c r="J24" s="20" t="s">
        <v>278</v>
      </c>
      <c r="K24" s="19">
        <f>COUNTIF('1988-89'!$I$1:$X$793,J24)</f>
        <v>6</v>
      </c>
      <c r="M24" s="43" t="s">
        <v>242</v>
      </c>
      <c r="N24" s="21">
        <v>14</v>
      </c>
    </row>
    <row r="25" spans="1:14" ht="15" thickTop="1" x14ac:dyDescent="0.3">
      <c r="A25" s="16"/>
      <c r="J25" s="18" t="s">
        <v>217</v>
      </c>
      <c r="K25" s="19">
        <f>COUNTIF('1988-89'!$I$1:$X$793,J25)</f>
        <v>1</v>
      </c>
      <c r="M25" s="43" t="s">
        <v>357</v>
      </c>
      <c r="N25" s="21">
        <v>14</v>
      </c>
    </row>
    <row r="26" spans="1:14" x14ac:dyDescent="0.3">
      <c r="J26" s="20" t="s">
        <v>417</v>
      </c>
      <c r="K26" s="19">
        <f>COUNTIF('1988-89'!$I$1:$X$793,J26)</f>
        <v>1</v>
      </c>
      <c r="N26"/>
    </row>
    <row r="27" spans="1:14" x14ac:dyDescent="0.3">
      <c r="A27" s="6" t="s">
        <v>105</v>
      </c>
      <c r="J27" s="20" t="s">
        <v>414</v>
      </c>
      <c r="K27" s="19">
        <f>COUNTIF('1988-89'!$I$1:$X$793,J27)</f>
        <v>1</v>
      </c>
      <c r="N27"/>
    </row>
    <row r="28" spans="1:14" x14ac:dyDescent="0.3">
      <c r="A28" s="6" t="s">
        <v>97</v>
      </c>
      <c r="B28" s="7" t="s">
        <v>98</v>
      </c>
      <c r="C28" s="7" t="s">
        <v>99</v>
      </c>
      <c r="D28" s="7" t="s">
        <v>100</v>
      </c>
      <c r="E28" s="7" t="s">
        <v>101</v>
      </c>
      <c r="F28" s="7" t="s">
        <v>102</v>
      </c>
      <c r="G28" s="7" t="s">
        <v>103</v>
      </c>
      <c r="H28" s="7" t="s">
        <v>106</v>
      </c>
      <c r="J28" s="20" t="s">
        <v>389</v>
      </c>
      <c r="K28" s="19">
        <f>COUNTIF('1988-89'!$I$1:$X$793,J28)</f>
        <v>2</v>
      </c>
      <c r="N28"/>
    </row>
    <row r="29" spans="1:14" x14ac:dyDescent="0.3">
      <c r="A29" s="38" t="s">
        <v>172</v>
      </c>
      <c r="B29" s="21">
        <f>COUNTIF('1988-89'!$C$5:$C$9793,A29)</f>
        <v>2</v>
      </c>
      <c r="C29" s="21">
        <f>COUNTIFS('1988-89'!$C:$C,$A29,'1988-89'!$F:$F,"WON")</f>
        <v>1</v>
      </c>
      <c r="D29" s="21">
        <f>COUNTIFS('1988-89'!$C:$C,$A29,'1988-89'!$F:$F,"DREW")</f>
        <v>1</v>
      </c>
      <c r="E29" s="21">
        <f>COUNTIFS('1988-89'!$C:$C,$A29,'1988-89'!$F:$F,"LOST")</f>
        <v>0</v>
      </c>
      <c r="F29" s="21">
        <f ca="1">SUMIF('1988-89'!$C$1:$H$793,$A29,'1988-89'!$G$1:$G$793)</f>
        <v>4</v>
      </c>
      <c r="G29" s="21">
        <f>SUMIF('1988-89'!$C$5:$C$552,A29,'1988-89'!$H$5:$H$552)</f>
        <v>2</v>
      </c>
      <c r="H29" s="23">
        <f>C29/B29</f>
        <v>0.5</v>
      </c>
      <c r="J29" s="18" t="s">
        <v>225</v>
      </c>
      <c r="K29" s="19">
        <f>COUNTIF('1988-89'!$I$1:$X$793,J29)</f>
        <v>1</v>
      </c>
      <c r="N29"/>
    </row>
    <row r="30" spans="1:14" x14ac:dyDescent="0.3">
      <c r="A30" s="38" t="s">
        <v>0</v>
      </c>
      <c r="B30" s="21">
        <f>COUNTIF('1988-89'!$C$5:$C$9793,A30)</f>
        <v>2</v>
      </c>
      <c r="C30" s="21">
        <f>COUNTIFS('1988-89'!$C:$C,$A30,'1988-89'!$F:$F,"WON")</f>
        <v>1</v>
      </c>
      <c r="D30" s="21">
        <f>COUNTIFS('1988-89'!$C:$C,$A30,'1988-89'!$F:$F,"DREW")</f>
        <v>1</v>
      </c>
      <c r="E30" s="21">
        <f>COUNTIFS('1988-89'!$C:$C,$A30,'1988-89'!$F:$F,"LOST")</f>
        <v>0</v>
      </c>
      <c r="F30" s="21">
        <f ca="1">SUMIF('1988-89'!$C$1:$H$793,$A30,'1988-89'!$G$1:$G$793)</f>
        <v>6</v>
      </c>
      <c r="G30" s="21">
        <f>SUMIF('1988-89'!$C$5:$C$552,A30,'1988-89'!$H$5:$H$552)</f>
        <v>5</v>
      </c>
      <c r="H30" s="23">
        <f t="shared" ref="H30:H92" si="1">C30/B30</f>
        <v>0.5</v>
      </c>
      <c r="J30" s="20" t="s">
        <v>379</v>
      </c>
      <c r="K30" s="19">
        <f>COUNTIF('1988-89'!$I$1:$X$793,J30)</f>
        <v>10</v>
      </c>
      <c r="N30"/>
    </row>
    <row r="31" spans="1:14" x14ac:dyDescent="0.3">
      <c r="A31" s="35" t="s">
        <v>150</v>
      </c>
      <c r="B31" s="21">
        <f>COUNTIF('1988-89'!$C$5:$C$9793,A31)</f>
        <v>4</v>
      </c>
      <c r="C31" s="21">
        <f>COUNTIFS('1988-89'!$C:$C,$A31,'1988-89'!$F:$F,"WON")</f>
        <v>3</v>
      </c>
      <c r="D31" s="21">
        <f>COUNTIFS('1988-89'!$C:$C,$A31,'1988-89'!$F:$F,"DREW")</f>
        <v>0</v>
      </c>
      <c r="E31" s="21">
        <f>COUNTIFS('1988-89'!$C:$C,$A31,'1988-89'!$F:$F,"LOST")</f>
        <v>1</v>
      </c>
      <c r="F31" s="21">
        <f ca="1">SUMIF('1988-89'!$C$1:$H$793,$A31,'1988-89'!$G$1:$G$793)</f>
        <v>12</v>
      </c>
      <c r="G31" s="21">
        <f>SUMIF('1988-89'!$C$5:$C$552,A31,'1988-89'!$H$5:$H$552)</f>
        <v>5</v>
      </c>
      <c r="H31" s="23">
        <f t="shared" si="1"/>
        <v>0.75</v>
      </c>
      <c r="J31" s="20" t="s">
        <v>236</v>
      </c>
      <c r="K31" s="19">
        <f>COUNTIF('1988-89'!$I$1:$X$793,J31)</f>
        <v>9</v>
      </c>
      <c r="N31"/>
    </row>
    <row r="32" spans="1:14" x14ac:dyDescent="0.3">
      <c r="A32" s="35" t="s">
        <v>128</v>
      </c>
      <c r="B32" s="21">
        <f>COUNTIF('1988-89'!$C$5:$C$9793,A32)</f>
        <v>3</v>
      </c>
      <c r="C32" s="21">
        <f>COUNTIFS('1988-89'!$C:$C,$A32,'1988-89'!$F:$F,"WON")</f>
        <v>2</v>
      </c>
      <c r="D32" s="21">
        <f>COUNTIFS('1988-89'!$C:$C,$A32,'1988-89'!$F:$F,"DREW")</f>
        <v>0</v>
      </c>
      <c r="E32" s="21">
        <f>COUNTIFS('1988-89'!$C:$C,$A32,'1988-89'!$F:$F,"LOST")</f>
        <v>1</v>
      </c>
      <c r="F32" s="21">
        <f ca="1">SUMIF('1988-89'!$C$1:$H$793,$A32,'1988-89'!$G$1:$G$793)</f>
        <v>12</v>
      </c>
      <c r="G32" s="21">
        <f>SUMIF('1988-89'!$C$5:$C$552,A32,'1988-89'!$H$5:$H$552)</f>
        <v>6</v>
      </c>
      <c r="H32" s="23">
        <f t="shared" si="1"/>
        <v>0.66666666666666663</v>
      </c>
      <c r="J32" s="18" t="s">
        <v>229</v>
      </c>
      <c r="K32" s="19">
        <f>COUNTIF('1988-89'!$I$1:$X$793,J32)</f>
        <v>23</v>
      </c>
      <c r="N32"/>
    </row>
    <row r="33" spans="1:14" x14ac:dyDescent="0.3">
      <c r="A33" s="35" t="s">
        <v>168</v>
      </c>
      <c r="B33" s="21">
        <f>COUNTIF('1988-89'!$C$5:$C$9793,A33)</f>
        <v>1</v>
      </c>
      <c r="C33" s="21">
        <f>COUNTIFS('1988-89'!$C:$C,$A33,'1988-89'!$F:$F,"WON")</f>
        <v>0</v>
      </c>
      <c r="D33" s="21">
        <f>COUNTIFS('1988-89'!$C:$C,$A33,'1988-89'!$F:$F,"DREW")</f>
        <v>0</v>
      </c>
      <c r="E33" s="21">
        <f>COUNTIFS('1988-89'!$C:$C,$A33,'1988-89'!$F:$F,"LOST")</f>
        <v>1</v>
      </c>
      <c r="F33" s="21">
        <f ca="1">SUMIF('1988-89'!$C$1:$H$793,$A33,'1988-89'!$G$1:$G$793)</f>
        <v>5</v>
      </c>
      <c r="G33" s="21">
        <f>SUMIF('1988-89'!$C$5:$C$552,A33,'1988-89'!$H$5:$H$552)</f>
        <v>6</v>
      </c>
      <c r="H33" s="23">
        <f t="shared" si="1"/>
        <v>0</v>
      </c>
      <c r="J33" s="20" t="s">
        <v>269</v>
      </c>
      <c r="K33" s="19">
        <f>COUNTIF('1988-89'!$I$1:$X$793,J33)</f>
        <v>1</v>
      </c>
      <c r="N33"/>
    </row>
    <row r="34" spans="1:14" x14ac:dyDescent="0.3">
      <c r="A34" s="38" t="s">
        <v>1</v>
      </c>
      <c r="B34" s="21">
        <f>COUNTIF('1988-89'!$C$5:$C$9793,A34)</f>
        <v>2</v>
      </c>
      <c r="C34" s="21">
        <f>COUNTIFS('1988-89'!$C:$C,$A34,'1988-89'!$F:$F,"WON")</f>
        <v>2</v>
      </c>
      <c r="D34" s="21">
        <f>COUNTIFS('1988-89'!$C:$C,$A34,'1988-89'!$F:$F,"DREW")</f>
        <v>0</v>
      </c>
      <c r="E34" s="21">
        <f>COUNTIFS('1988-89'!$C:$C,$A34,'1988-89'!$F:$F,"LOST")</f>
        <v>0</v>
      </c>
      <c r="F34" s="21">
        <f ca="1">SUMIF('1988-89'!$C$1:$H$793,$A34,'1988-89'!$G$1:$G$793)</f>
        <v>8</v>
      </c>
      <c r="G34" s="21">
        <f>SUMIF('1988-89'!$C$5:$C$552,A34,'1988-89'!$H$5:$H$552)</f>
        <v>3</v>
      </c>
      <c r="H34" s="23">
        <f t="shared" si="1"/>
        <v>1</v>
      </c>
      <c r="J34" s="20" t="s">
        <v>412</v>
      </c>
      <c r="K34" s="19">
        <f>COUNTIF('1988-89'!$I$1:$X$793,J34)</f>
        <v>1</v>
      </c>
      <c r="N34"/>
    </row>
    <row r="35" spans="1:14" x14ac:dyDescent="0.3">
      <c r="A35" s="38" t="s">
        <v>2</v>
      </c>
      <c r="B35" s="21">
        <f>COUNTIF('1988-89'!$C$5:$C$9793,A35)</f>
        <v>7</v>
      </c>
      <c r="C35" s="21">
        <f>COUNTIFS('1988-89'!$C:$C,$A35,'1988-89'!$F:$F,"WON")</f>
        <v>2</v>
      </c>
      <c r="D35" s="21">
        <f>COUNTIFS('1988-89'!$C:$C,$A35,'1988-89'!$F:$F,"DREW")</f>
        <v>0</v>
      </c>
      <c r="E35" s="21">
        <f>COUNTIFS('1988-89'!$C:$C,$A35,'1988-89'!$F:$F,"LOST")</f>
        <v>5</v>
      </c>
      <c r="F35" s="21">
        <f ca="1">SUMIF('1988-89'!$C$1:$H$793,$A35,'1988-89'!$G$1:$G$793)</f>
        <v>13</v>
      </c>
      <c r="G35" s="21">
        <f>SUMIF('1988-89'!$C$5:$C$552,A35,'1988-89'!$H$5:$H$552)</f>
        <v>22</v>
      </c>
      <c r="H35" s="23">
        <f t="shared" si="1"/>
        <v>0.2857142857142857</v>
      </c>
      <c r="J35" s="20" t="s">
        <v>226</v>
      </c>
      <c r="K35" s="19">
        <f>COUNTIF('1988-89'!$I$1:$X$793,J35)</f>
        <v>4</v>
      </c>
      <c r="N35"/>
    </row>
    <row r="36" spans="1:14" x14ac:dyDescent="0.3">
      <c r="A36" s="35" t="s">
        <v>88</v>
      </c>
      <c r="B36" s="21">
        <f>COUNTIF('1988-89'!$C$5:$C$9793,A36)</f>
        <v>5</v>
      </c>
      <c r="C36" s="21">
        <f>COUNTIFS('1988-89'!$C:$C,$A36,'1988-89'!$F:$F,"WON")</f>
        <v>1</v>
      </c>
      <c r="D36" s="21">
        <f>COUNTIFS('1988-89'!$C:$C,$A36,'1988-89'!$F:$F,"DREW")</f>
        <v>1</v>
      </c>
      <c r="E36" s="21">
        <f>COUNTIFS('1988-89'!$C:$C,$A36,'1988-89'!$F:$F,"LOST")</f>
        <v>3</v>
      </c>
      <c r="F36" s="21">
        <f ca="1">SUMIF('1988-89'!$C$1:$H$793,$A36,'1988-89'!$G$1:$G$793)</f>
        <v>10</v>
      </c>
      <c r="G36" s="21">
        <f>SUMIF('1988-89'!$C$5:$C$552,A36,'1988-89'!$H$5:$H$552)</f>
        <v>13</v>
      </c>
      <c r="H36" s="23">
        <f t="shared" si="1"/>
        <v>0.2</v>
      </c>
      <c r="J36" s="20" t="s">
        <v>386</v>
      </c>
      <c r="K36" s="19">
        <f>COUNTIF('1988-89'!$I$1:$X$793,J36)</f>
        <v>4</v>
      </c>
      <c r="N36"/>
    </row>
    <row r="37" spans="1:14" x14ac:dyDescent="0.3">
      <c r="A37" s="35" t="s">
        <v>3</v>
      </c>
      <c r="B37" s="21">
        <f>COUNTIF('1988-89'!$C$5:$C$9793,A37)</f>
        <v>2</v>
      </c>
      <c r="C37" s="21">
        <f>COUNTIFS('1988-89'!$C:$C,$A37,'1988-89'!$F:$F,"WON")</f>
        <v>2</v>
      </c>
      <c r="D37" s="21">
        <f>COUNTIFS('1988-89'!$C:$C,$A37,'1988-89'!$F:$F,"DREW")</f>
        <v>0</v>
      </c>
      <c r="E37" s="21">
        <f>COUNTIFS('1988-89'!$C:$C,$A37,'1988-89'!$F:$F,"LOST")</f>
        <v>0</v>
      </c>
      <c r="F37" s="21">
        <f ca="1">SUMIF('1988-89'!$C$1:$H$793,$A37,'1988-89'!$G$1:$G$793)</f>
        <v>10</v>
      </c>
      <c r="G37" s="21">
        <f>SUMIF('1988-89'!$C$5:$C$552,A37,'1988-89'!$H$5:$H$552)</f>
        <v>2</v>
      </c>
      <c r="H37" s="23">
        <f t="shared" si="1"/>
        <v>1</v>
      </c>
      <c r="J37" s="20" t="s">
        <v>429</v>
      </c>
      <c r="K37" s="19">
        <f>COUNTIF('1988-89'!$I$1:$X$793,J37)</f>
        <v>1</v>
      </c>
      <c r="N37"/>
    </row>
    <row r="38" spans="1:14" x14ac:dyDescent="0.3">
      <c r="A38" s="35" t="s">
        <v>86</v>
      </c>
      <c r="B38" s="21">
        <f>COUNTIF('1988-89'!$C$5:$C$9793,A38)</f>
        <v>2</v>
      </c>
      <c r="C38" s="21">
        <f>COUNTIFS('1988-89'!$C:$C,$A38,'1988-89'!$F:$F,"WON")</f>
        <v>0</v>
      </c>
      <c r="D38" s="21">
        <f>COUNTIFS('1988-89'!$C:$C,$A38,'1988-89'!$F:$F,"DREW")</f>
        <v>1</v>
      </c>
      <c r="E38" s="21">
        <f>COUNTIFS('1988-89'!$C:$C,$A38,'1988-89'!$F:$F,"LOST")</f>
        <v>1</v>
      </c>
      <c r="F38" s="21">
        <f ca="1">SUMIF('1988-89'!$C$1:$H$793,$A38,'1988-89'!$G$1:$G$793)</f>
        <v>6</v>
      </c>
      <c r="G38" s="21">
        <f>SUMIF('1988-89'!$C$5:$C$552,A38,'1988-89'!$H$5:$H$552)</f>
        <v>7</v>
      </c>
      <c r="H38" s="23">
        <f t="shared" si="1"/>
        <v>0</v>
      </c>
      <c r="J38" s="20" t="s">
        <v>263</v>
      </c>
      <c r="K38" s="19">
        <f>COUNTIF('1988-89'!$I$1:$X$793,J38)</f>
        <v>6</v>
      </c>
      <c r="N38"/>
    </row>
    <row r="39" spans="1:14" x14ac:dyDescent="0.3">
      <c r="A39" s="35" t="s">
        <v>89</v>
      </c>
      <c r="B39" s="21">
        <f>COUNTIF('1988-89'!$C$5:$C$9793,A39)</f>
        <v>3</v>
      </c>
      <c r="C39" s="21">
        <f>COUNTIFS('1988-89'!$C:$C,$A39,'1988-89'!$F:$F,"WON")</f>
        <v>2</v>
      </c>
      <c r="D39" s="21">
        <f>COUNTIFS('1988-89'!$C:$C,$A39,'1988-89'!$F:$F,"DREW")</f>
        <v>0</v>
      </c>
      <c r="E39" s="21">
        <f>COUNTIFS('1988-89'!$C:$C,$A39,'1988-89'!$F:$F,"LOST")</f>
        <v>1</v>
      </c>
      <c r="F39" s="21">
        <f ca="1">SUMIF('1988-89'!$C$1:$H$793,$A39,'1988-89'!$G$1:$G$793)</f>
        <v>5</v>
      </c>
      <c r="G39" s="21">
        <f>SUMIF('1988-89'!$C$5:$C$552,A39,'1988-89'!$H$5:$H$552)</f>
        <v>5</v>
      </c>
      <c r="H39" s="23">
        <f t="shared" si="1"/>
        <v>0.66666666666666663</v>
      </c>
      <c r="J39" s="20" t="s">
        <v>316</v>
      </c>
      <c r="K39" s="19">
        <f>COUNTIF('1988-89'!$I$1:$X$793,J39)</f>
        <v>5</v>
      </c>
      <c r="N39"/>
    </row>
    <row r="40" spans="1:14" x14ac:dyDescent="0.3">
      <c r="A40" s="39" t="s">
        <v>4</v>
      </c>
      <c r="B40" s="21">
        <f>COUNTIF('1988-89'!$C$5:$C$9793,A40)</f>
        <v>8</v>
      </c>
      <c r="C40" s="21">
        <f>COUNTIFS('1988-89'!$C:$C,$A40,'1988-89'!$F:$F,"WON")</f>
        <v>4</v>
      </c>
      <c r="D40" s="21">
        <f>COUNTIFS('1988-89'!$C:$C,$A40,'1988-89'!$F:$F,"DREW")</f>
        <v>0</v>
      </c>
      <c r="E40" s="21">
        <f>COUNTIFS('1988-89'!$C:$C,$A40,'1988-89'!$F:$F,"LOST")</f>
        <v>4</v>
      </c>
      <c r="F40" s="21">
        <f ca="1">SUMIF('1988-89'!$C$1:$H$793,$A40,'1988-89'!$G$1:$G$793)</f>
        <v>14</v>
      </c>
      <c r="G40" s="21">
        <f>SUMIF('1988-89'!$C$5:$C$552,A40,'1988-89'!$H$5:$H$552)</f>
        <v>23</v>
      </c>
      <c r="H40" s="23">
        <f t="shared" si="1"/>
        <v>0.5</v>
      </c>
      <c r="J40" s="20" t="s">
        <v>432</v>
      </c>
      <c r="K40" s="19">
        <f>COUNTIF('1988-89'!$I$1:$X$793,J40)</f>
        <v>2</v>
      </c>
      <c r="N40"/>
    </row>
    <row r="41" spans="1:14" x14ac:dyDescent="0.3">
      <c r="A41" s="35" t="s">
        <v>145</v>
      </c>
      <c r="B41" s="21">
        <f>COUNTIF('1988-89'!$C$5:$C$9793,A41)</f>
        <v>3</v>
      </c>
      <c r="C41" s="21">
        <f>COUNTIFS('1988-89'!$C:$C,$A41,'1988-89'!$F:$F,"WON")</f>
        <v>2</v>
      </c>
      <c r="D41" s="21">
        <f>COUNTIFS('1988-89'!$C:$C,$A41,'1988-89'!$F:$F,"DREW")</f>
        <v>0</v>
      </c>
      <c r="E41" s="21">
        <f>COUNTIFS('1988-89'!$C:$C,$A41,'1988-89'!$F:$F,"LOST")</f>
        <v>1</v>
      </c>
      <c r="F41" s="21">
        <f ca="1">SUMIF('1988-89'!$C$1:$H$793,$A41,'1988-89'!$G$1:$G$793)</f>
        <v>9</v>
      </c>
      <c r="G41" s="21">
        <f>SUMIF('1988-89'!$C$5:$C$552,A41,'1988-89'!$H$5:$H$552)</f>
        <v>5</v>
      </c>
      <c r="H41" s="23">
        <f t="shared" si="1"/>
        <v>0.66666666666666663</v>
      </c>
      <c r="J41" s="20" t="s">
        <v>300</v>
      </c>
      <c r="K41" s="19">
        <f>COUNTIF('1988-89'!$I$1:$X$793,J41)</f>
        <v>1</v>
      </c>
      <c r="N41"/>
    </row>
    <row r="42" spans="1:14" x14ac:dyDescent="0.3">
      <c r="A42" s="35" t="s">
        <v>5</v>
      </c>
      <c r="B42" s="21">
        <f>COUNTIF('1988-89'!$C$5:$C$9793,A42)</f>
        <v>2</v>
      </c>
      <c r="C42" s="21">
        <f>COUNTIFS('1988-89'!$C:$C,$A42,'1988-89'!$F:$F,"WON")</f>
        <v>0</v>
      </c>
      <c r="D42" s="21">
        <f>COUNTIFS('1988-89'!$C:$C,$A42,'1988-89'!$F:$F,"DREW")</f>
        <v>0</v>
      </c>
      <c r="E42" s="21">
        <f>COUNTIFS('1988-89'!$C:$C,$A42,'1988-89'!$F:$F,"LOST")</f>
        <v>2</v>
      </c>
      <c r="F42" s="21">
        <f ca="1">SUMIF('1988-89'!$C$1:$H$793,$A42,'1988-89'!$G$1:$G$793)</f>
        <v>0</v>
      </c>
      <c r="G42" s="21">
        <f>SUMIF('1988-89'!$C$5:$C$552,A42,'1988-89'!$H$5:$H$552)</f>
        <v>3</v>
      </c>
      <c r="H42" s="23">
        <f t="shared" si="1"/>
        <v>0</v>
      </c>
      <c r="J42" s="20" t="s">
        <v>372</v>
      </c>
      <c r="K42" s="19">
        <f>COUNTIF('1988-89'!$I$1:$X$793,J42)</f>
        <v>2</v>
      </c>
      <c r="N42"/>
    </row>
    <row r="43" spans="1:14" x14ac:dyDescent="0.3">
      <c r="A43" s="38" t="s">
        <v>6</v>
      </c>
      <c r="B43" s="21">
        <f>COUNTIF('1988-89'!$C$5:$C$9793,A43)</f>
        <v>25</v>
      </c>
      <c r="C43" s="21">
        <f>COUNTIFS('1988-89'!$C:$C,$A43,'1988-89'!$F:$F,"WON")</f>
        <v>11</v>
      </c>
      <c r="D43" s="21">
        <f>COUNTIFS('1988-89'!$C:$C,$A43,'1988-89'!$F:$F,"DREW")</f>
        <v>1</v>
      </c>
      <c r="E43" s="21">
        <f>COUNTIFS('1988-89'!$C:$C,$A43,'1988-89'!$F:$F,"LOST")</f>
        <v>13</v>
      </c>
      <c r="F43" s="21">
        <f ca="1">SUMIF('1988-89'!$C$1:$H$793,$A43,'1988-89'!$G$1:$G$793)</f>
        <v>51</v>
      </c>
      <c r="G43" s="21">
        <f>SUMIF('1988-89'!$C$5:$C$552,A43,'1988-89'!$H$5:$H$552)</f>
        <v>66</v>
      </c>
      <c r="H43" s="23">
        <f t="shared" si="1"/>
        <v>0.44</v>
      </c>
      <c r="J43" s="20" t="s">
        <v>299</v>
      </c>
      <c r="K43" s="19">
        <f>COUNTIF('1988-89'!$I$1:$X$793,J43)</f>
        <v>6</v>
      </c>
      <c r="N43"/>
    </row>
    <row r="44" spans="1:14" x14ac:dyDescent="0.3">
      <c r="A44" s="35" t="s">
        <v>7</v>
      </c>
      <c r="B44" s="21">
        <f>COUNTIF('1988-89'!$C$5:$C$9793,A44)</f>
        <v>1</v>
      </c>
      <c r="C44" s="21">
        <f>COUNTIFS('1988-89'!$C:$C,$A44,'1988-89'!$F:$F,"WON")</f>
        <v>0</v>
      </c>
      <c r="D44" s="21">
        <f>COUNTIFS('1988-89'!$C:$C,$A44,'1988-89'!$F:$F,"DREW")</f>
        <v>1</v>
      </c>
      <c r="E44" s="21">
        <f>COUNTIFS('1988-89'!$C:$C,$A44,'1988-89'!$F:$F,"LOST")</f>
        <v>0</v>
      </c>
      <c r="F44" s="21">
        <f ca="1">SUMIF('1988-89'!$C$1:$H$793,$A44,'1988-89'!$G$1:$G$793)</f>
        <v>4</v>
      </c>
      <c r="G44" s="21">
        <f>SUMIF('1988-89'!$C$5:$C$552,A44,'1988-89'!$H$5:$H$552)</f>
        <v>4</v>
      </c>
      <c r="H44" s="23">
        <f t="shared" si="1"/>
        <v>0</v>
      </c>
      <c r="J44" s="20" t="s">
        <v>336</v>
      </c>
      <c r="K44" s="19">
        <f>COUNTIF('1988-89'!$I$1:$X$793,J44)</f>
        <v>3</v>
      </c>
      <c r="N44"/>
    </row>
    <row r="45" spans="1:14" x14ac:dyDescent="0.3">
      <c r="A45" s="35" t="s">
        <v>156</v>
      </c>
      <c r="B45" s="21">
        <f>COUNTIF('1988-89'!$C$5:$C$9793,A45)</f>
        <v>1</v>
      </c>
      <c r="C45" s="21">
        <f>COUNTIFS('1988-89'!$C:$C,$A45,'1988-89'!$F:$F,"WON")</f>
        <v>1</v>
      </c>
      <c r="D45" s="21">
        <f>COUNTIFS('1988-89'!$C:$C,$A45,'1988-89'!$F:$F,"DREW")</f>
        <v>0</v>
      </c>
      <c r="E45" s="21">
        <f>COUNTIFS('1988-89'!$C:$C,$A45,'1988-89'!$F:$F,"LOST")</f>
        <v>0</v>
      </c>
      <c r="F45" s="21">
        <f ca="1">SUMIF('1988-89'!$C$1:$H$793,$A45,'1988-89'!$G$1:$G$793)</f>
        <v>7</v>
      </c>
      <c r="G45" s="21">
        <f>SUMIF('1988-89'!$C$5:$C$552,A45,'1988-89'!$H$5:$H$552)</f>
        <v>2</v>
      </c>
      <c r="H45" s="23">
        <f t="shared" si="1"/>
        <v>1</v>
      </c>
      <c r="J45" s="20" t="s">
        <v>421</v>
      </c>
      <c r="K45" s="19">
        <f>COUNTIF('1988-89'!$I$1:$X$793,J45)</f>
        <v>4</v>
      </c>
      <c r="N45"/>
    </row>
    <row r="46" spans="1:14" x14ac:dyDescent="0.3">
      <c r="A46" s="35" t="s">
        <v>153</v>
      </c>
      <c r="B46" s="21">
        <f>COUNTIF('1988-89'!$C$5:$C$9793,A46)</f>
        <v>2</v>
      </c>
      <c r="C46" s="21">
        <f>COUNTIFS('1988-89'!$C:$C,$A46,'1988-89'!$F:$F,"WON")</f>
        <v>2</v>
      </c>
      <c r="D46" s="21">
        <f>COUNTIFS('1988-89'!$C:$C,$A46,'1988-89'!$F:$F,"DREW")</f>
        <v>0</v>
      </c>
      <c r="E46" s="21">
        <f>COUNTIFS('1988-89'!$C:$C,$A46,'1988-89'!$F:$F,"LOST")</f>
        <v>0</v>
      </c>
      <c r="F46" s="21">
        <f ca="1">SUMIF('1988-89'!$C$1:$H$793,$A46,'1988-89'!$G$1:$G$793)</f>
        <v>11</v>
      </c>
      <c r="G46" s="21">
        <f>SUMIF('1988-89'!$C$5:$C$552,A46,'1988-89'!$H$5:$H$552)</f>
        <v>2</v>
      </c>
      <c r="H46" s="23">
        <f t="shared" si="1"/>
        <v>1</v>
      </c>
      <c r="J46" s="20" t="s">
        <v>410</v>
      </c>
      <c r="K46" s="19">
        <f>COUNTIF('1988-89'!$I$1:$X$793,J46)</f>
        <v>1</v>
      </c>
      <c r="N46"/>
    </row>
    <row r="47" spans="1:14" x14ac:dyDescent="0.3">
      <c r="A47" s="35" t="s">
        <v>146</v>
      </c>
      <c r="B47" s="21">
        <f>COUNTIF('1988-89'!$C$5:$C$9793,A47)</f>
        <v>3</v>
      </c>
      <c r="C47" s="21">
        <f>COUNTIFS('1988-89'!$C:$C,$A47,'1988-89'!$F:$F,"WON")</f>
        <v>1</v>
      </c>
      <c r="D47" s="21">
        <f>COUNTIFS('1988-89'!$C:$C,$A47,'1988-89'!$F:$F,"DREW")</f>
        <v>0</v>
      </c>
      <c r="E47" s="21">
        <f>COUNTIFS('1988-89'!$C:$C,$A47,'1988-89'!$F:$F,"LOST")</f>
        <v>2</v>
      </c>
      <c r="F47" s="21">
        <f ca="1">SUMIF('1988-89'!$C$1:$H$793,$A47,'1988-89'!$G$1:$G$793)</f>
        <v>3</v>
      </c>
      <c r="G47" s="21">
        <f>SUMIF('1988-89'!$C$5:$C$552,A47,'1988-89'!$H$5:$H$552)</f>
        <v>5</v>
      </c>
      <c r="H47" s="23">
        <f t="shared" si="1"/>
        <v>0.33333333333333331</v>
      </c>
      <c r="J47" s="20" t="s">
        <v>239</v>
      </c>
      <c r="K47" s="19">
        <f>COUNTIF('1988-89'!$I$1:$X$793,J47)</f>
        <v>1</v>
      </c>
      <c r="N47"/>
    </row>
    <row r="48" spans="1:14" x14ac:dyDescent="0.3">
      <c r="A48" s="35" t="s">
        <v>149</v>
      </c>
      <c r="B48" s="21">
        <f>COUNTIF('1988-89'!$C$5:$C$9793,A48)</f>
        <v>1</v>
      </c>
      <c r="C48" s="21">
        <f>COUNTIFS('1988-89'!$C:$C,$A48,'1988-89'!$F:$F,"WON")</f>
        <v>1</v>
      </c>
      <c r="D48" s="21">
        <f>COUNTIFS('1988-89'!$C:$C,$A48,'1988-89'!$F:$F,"DREW")</f>
        <v>0</v>
      </c>
      <c r="E48" s="21">
        <f>COUNTIFS('1988-89'!$C:$C,$A48,'1988-89'!$F:$F,"LOST")</f>
        <v>0</v>
      </c>
      <c r="F48" s="21">
        <f ca="1">SUMIF('1988-89'!$C$1:$H$793,$A48,'1988-89'!$G$1:$G$793)</f>
        <v>12</v>
      </c>
      <c r="G48" s="21">
        <f>SUMIF('1988-89'!$C$5:$C$552,A48,'1988-89'!$H$5:$H$552)</f>
        <v>0</v>
      </c>
      <c r="H48" s="23">
        <f t="shared" si="1"/>
        <v>1</v>
      </c>
      <c r="J48" s="20" t="s">
        <v>434</v>
      </c>
      <c r="K48" s="19">
        <f>COUNTIF('1988-89'!$I$1:$X$793,J48)</f>
        <v>3</v>
      </c>
      <c r="N48"/>
    </row>
    <row r="49" spans="1:14" x14ac:dyDescent="0.3">
      <c r="A49" s="35" t="s">
        <v>8</v>
      </c>
      <c r="B49" s="21">
        <f>COUNTIF('1988-89'!$C$5:$C$9793,A49)</f>
        <v>22</v>
      </c>
      <c r="C49" s="21">
        <f>COUNTIFS('1988-89'!$C:$C,$A49,'1988-89'!$F:$F,"WON")</f>
        <v>11</v>
      </c>
      <c r="D49" s="21">
        <f>COUNTIFS('1988-89'!$C:$C,$A49,'1988-89'!$F:$F,"DREW")</f>
        <v>0</v>
      </c>
      <c r="E49" s="21">
        <f>COUNTIFS('1988-89'!$C:$C,$A49,'1988-89'!$F:$F,"LOST")</f>
        <v>11</v>
      </c>
      <c r="F49" s="21">
        <f ca="1">SUMIF('1988-89'!$C$1:$H$793,$A49,'1988-89'!$G$1:$G$793)</f>
        <v>59</v>
      </c>
      <c r="G49" s="21">
        <f>SUMIF('1988-89'!$C$5:$C$552,A49,'1988-89'!$H$5:$H$552)</f>
        <v>32</v>
      </c>
      <c r="H49" s="23">
        <f t="shared" si="1"/>
        <v>0.5</v>
      </c>
      <c r="J49" s="20" t="s">
        <v>397</v>
      </c>
      <c r="K49" s="19">
        <f>COUNTIF('1988-89'!$I$1:$X$793,J49)</f>
        <v>4</v>
      </c>
      <c r="N49"/>
    </row>
    <row r="50" spans="1:14" x14ac:dyDescent="0.3">
      <c r="A50" s="39" t="s">
        <v>9</v>
      </c>
      <c r="B50" s="21">
        <f>COUNTIF('1988-89'!$C$5:$C$9793,A50)</f>
        <v>2</v>
      </c>
      <c r="C50" s="21">
        <f>COUNTIFS('1988-89'!$C:$C,$A50,'1988-89'!$F:$F,"WON")</f>
        <v>0</v>
      </c>
      <c r="D50" s="21">
        <f>COUNTIFS('1988-89'!$C:$C,$A50,'1988-89'!$F:$F,"DREW")</f>
        <v>0</v>
      </c>
      <c r="E50" s="21">
        <f>COUNTIFS('1988-89'!$C:$C,$A50,'1988-89'!$F:$F,"LOST")</f>
        <v>2</v>
      </c>
      <c r="F50" s="21">
        <f ca="1">SUMIF('1988-89'!$C$1:$H$793,$A50,'1988-89'!$G$1:$G$793)</f>
        <v>1</v>
      </c>
      <c r="G50" s="21">
        <f>SUMIF('1988-89'!$C$5:$C$552,A50,'1988-89'!$H$5:$H$552)</f>
        <v>9</v>
      </c>
      <c r="H50" s="23">
        <f t="shared" si="1"/>
        <v>0</v>
      </c>
      <c r="J50" s="20" t="s">
        <v>307</v>
      </c>
      <c r="K50" s="19">
        <f>COUNTIF('1988-89'!$I$1:$X$793,J50)</f>
        <v>4</v>
      </c>
      <c r="N50"/>
    </row>
    <row r="51" spans="1:14" x14ac:dyDescent="0.3">
      <c r="A51" s="35" t="s">
        <v>10</v>
      </c>
      <c r="B51" s="21">
        <f>COUNTIF('1988-89'!$C$5:$C$9793,A51)</f>
        <v>1</v>
      </c>
      <c r="C51" s="21">
        <f>COUNTIFS('1988-89'!$C:$C,$A51,'1988-89'!$F:$F,"WON")</f>
        <v>1</v>
      </c>
      <c r="D51" s="21">
        <f>COUNTIFS('1988-89'!$C:$C,$A51,'1988-89'!$F:$F,"DREW")</f>
        <v>0</v>
      </c>
      <c r="E51" s="21">
        <f>COUNTIFS('1988-89'!$C:$C,$A51,'1988-89'!$F:$F,"LOST")</f>
        <v>0</v>
      </c>
      <c r="F51" s="21">
        <f ca="1">SUMIF('1988-89'!$C$1:$H$793,$A51,'1988-89'!$G$1:$G$793)</f>
        <v>7</v>
      </c>
      <c r="G51" s="21">
        <f>SUMIF('1988-89'!$C$5:$C$552,A51,'1988-89'!$H$5:$H$552)</f>
        <v>1</v>
      </c>
      <c r="H51" s="23">
        <f t="shared" si="1"/>
        <v>1</v>
      </c>
      <c r="J51" s="20" t="s">
        <v>275</v>
      </c>
      <c r="K51" s="19">
        <f>COUNTIF('1988-89'!$I$1:$X$793,J51)</f>
        <v>0</v>
      </c>
      <c r="N51"/>
    </row>
    <row r="52" spans="1:14" x14ac:dyDescent="0.3">
      <c r="A52" s="35" t="s">
        <v>11</v>
      </c>
      <c r="B52" s="21">
        <f>COUNTIF('1988-89'!$C$5:$C$9793,A52)</f>
        <v>5</v>
      </c>
      <c r="C52" s="21">
        <f>COUNTIFS('1988-89'!$C:$C,$A52,'1988-89'!$F:$F,"WON")</f>
        <v>3</v>
      </c>
      <c r="D52" s="21">
        <f>COUNTIFS('1988-89'!$C:$C,$A52,'1988-89'!$F:$F,"DREW")</f>
        <v>0</v>
      </c>
      <c r="E52" s="21">
        <f>COUNTIFS('1988-89'!$C:$C,$A52,'1988-89'!$F:$F,"LOST")</f>
        <v>2</v>
      </c>
      <c r="F52" s="21">
        <f ca="1">SUMIF('1988-89'!$C$1:$H$793,$A52,'1988-89'!$G$1:$G$793)</f>
        <v>18</v>
      </c>
      <c r="G52" s="21">
        <f>SUMIF('1988-89'!$C$5:$C$552,A52,'1988-89'!$H$5:$H$552)</f>
        <v>14</v>
      </c>
      <c r="H52" s="23">
        <f t="shared" si="1"/>
        <v>0.6</v>
      </c>
      <c r="J52" s="18" t="s">
        <v>218</v>
      </c>
      <c r="K52" s="19">
        <f>COUNTIF('1988-89'!$I$1:$X$793,J52)</f>
        <v>22</v>
      </c>
      <c r="N52"/>
    </row>
    <row r="53" spans="1:14" x14ac:dyDescent="0.3">
      <c r="A53" s="35" t="s">
        <v>12</v>
      </c>
      <c r="B53" s="21">
        <f>COUNTIF('1988-89'!$C$5:$C$9793,A53)</f>
        <v>4</v>
      </c>
      <c r="C53" s="21">
        <f>COUNTIFS('1988-89'!$C:$C,$A53,'1988-89'!$F:$F,"WON")</f>
        <v>1</v>
      </c>
      <c r="D53" s="21">
        <f>COUNTIFS('1988-89'!$C:$C,$A53,'1988-89'!$F:$F,"DREW")</f>
        <v>1</v>
      </c>
      <c r="E53" s="21">
        <f>COUNTIFS('1988-89'!$C:$C,$A53,'1988-89'!$F:$F,"LOST")</f>
        <v>2</v>
      </c>
      <c r="F53" s="21">
        <f ca="1">SUMIF('1988-89'!$C$1:$H$793,$A53,'1988-89'!$G$1:$G$793)</f>
        <v>7</v>
      </c>
      <c r="G53" s="21">
        <f>SUMIF('1988-89'!$C$5:$C$552,A53,'1988-89'!$H$5:$H$552)</f>
        <v>6</v>
      </c>
      <c r="H53" s="23">
        <f t="shared" si="1"/>
        <v>0.25</v>
      </c>
      <c r="J53" s="20" t="s">
        <v>240</v>
      </c>
      <c r="K53" s="19">
        <f>COUNTIF('1988-89'!$I$1:$X$793,J53)</f>
        <v>2</v>
      </c>
      <c r="N53"/>
    </row>
    <row r="54" spans="1:14" x14ac:dyDescent="0.3">
      <c r="A54" s="39" t="s">
        <v>13</v>
      </c>
      <c r="B54" s="21">
        <f>COUNTIF('1988-89'!$C$5:$C$9793,A54)</f>
        <v>7</v>
      </c>
      <c r="C54" s="21">
        <f>COUNTIFS('1988-89'!$C:$C,$A54,'1988-89'!$F:$F,"WON")</f>
        <v>3</v>
      </c>
      <c r="D54" s="21">
        <f>COUNTIFS('1988-89'!$C:$C,$A54,'1988-89'!$F:$F,"DREW")</f>
        <v>2</v>
      </c>
      <c r="E54" s="21">
        <f>COUNTIFS('1988-89'!$C:$C,$A54,'1988-89'!$F:$F,"LOST")</f>
        <v>2</v>
      </c>
      <c r="F54" s="21">
        <f ca="1">SUMIF('1988-89'!$C$1:$H$793,$A54,'1988-89'!$G$1:$G$793)</f>
        <v>17</v>
      </c>
      <c r="G54" s="21">
        <f>SUMIF('1988-89'!$C$5:$C$552,A54,'1988-89'!$H$5:$H$552)</f>
        <v>11</v>
      </c>
      <c r="H54" s="23">
        <f t="shared" si="1"/>
        <v>0.42857142857142855</v>
      </c>
      <c r="J54" s="20" t="s">
        <v>271</v>
      </c>
      <c r="K54" s="19">
        <f>COUNTIF('1988-89'!$I$1:$X$793,J54)</f>
        <v>3</v>
      </c>
      <c r="N54"/>
    </row>
    <row r="55" spans="1:14" x14ac:dyDescent="0.3">
      <c r="A55" s="35" t="s">
        <v>14</v>
      </c>
      <c r="B55" s="21">
        <f>COUNTIF('1988-89'!$C$5:$C$9793,A55)</f>
        <v>9</v>
      </c>
      <c r="C55" s="21">
        <f>COUNTIFS('1988-89'!$C:$C,$A55,'1988-89'!$F:$F,"WON")</f>
        <v>3</v>
      </c>
      <c r="D55" s="21">
        <f>COUNTIFS('1988-89'!$C:$C,$A55,'1988-89'!$F:$F,"DREW")</f>
        <v>2</v>
      </c>
      <c r="E55" s="21">
        <f>COUNTIFS('1988-89'!$C:$C,$A55,'1988-89'!$F:$F,"LOST")</f>
        <v>4</v>
      </c>
      <c r="F55" s="21">
        <f ca="1">SUMIF('1988-89'!$C$1:$H$793,$A55,'1988-89'!$G$1:$G$793)</f>
        <v>16</v>
      </c>
      <c r="G55" s="21">
        <f>SUMIF('1988-89'!$C$5:$C$552,A55,'1988-89'!$H$5:$H$552)</f>
        <v>16</v>
      </c>
      <c r="H55" s="23">
        <f t="shared" si="1"/>
        <v>0.33333333333333331</v>
      </c>
      <c r="J55" s="20" t="s">
        <v>423</v>
      </c>
      <c r="K55" s="19">
        <f>COUNTIF('1988-89'!$I$1:$X$793,J55)</f>
        <v>4</v>
      </c>
      <c r="N55"/>
    </row>
    <row r="56" spans="1:14" x14ac:dyDescent="0.3">
      <c r="A56" s="39" t="s">
        <v>143</v>
      </c>
      <c r="B56" s="21">
        <f>COUNTIF('1988-89'!$C$5:$C$9793,A56)</f>
        <v>3</v>
      </c>
      <c r="C56" s="21">
        <f>COUNTIFS('1988-89'!$C:$C,$A56,'1988-89'!$F:$F,"WON")</f>
        <v>1</v>
      </c>
      <c r="D56" s="21">
        <f>COUNTIFS('1988-89'!$C:$C,$A56,'1988-89'!$F:$F,"DREW")</f>
        <v>1</v>
      </c>
      <c r="E56" s="21">
        <f>COUNTIFS('1988-89'!$C:$C,$A56,'1988-89'!$F:$F,"LOST")</f>
        <v>1</v>
      </c>
      <c r="F56" s="21">
        <f ca="1">SUMIF('1988-89'!$C$1:$H$793,$A56,'1988-89'!$G$1:$G$793)</f>
        <v>5</v>
      </c>
      <c r="G56" s="21">
        <f>SUMIF('1988-89'!$C$5:$C$552,A56,'1988-89'!$H$5:$H$552)</f>
        <v>9</v>
      </c>
      <c r="H56" s="23">
        <f t="shared" si="1"/>
        <v>0.33333333333333331</v>
      </c>
      <c r="J56" s="20" t="s">
        <v>368</v>
      </c>
      <c r="K56" s="19">
        <f>COUNTIF('1988-89'!$I$1:$X$793,J56)</f>
        <v>5</v>
      </c>
      <c r="N56"/>
    </row>
    <row r="57" spans="1:14" x14ac:dyDescent="0.3">
      <c r="A57" s="39" t="s">
        <v>15</v>
      </c>
      <c r="B57" s="21">
        <f>COUNTIF('1988-89'!$C$5:$C$9793,A57)</f>
        <v>10</v>
      </c>
      <c r="C57" s="21">
        <f>COUNTIFS('1988-89'!$C:$C,$A57,'1988-89'!$F:$F,"WON")</f>
        <v>6</v>
      </c>
      <c r="D57" s="21">
        <f>COUNTIFS('1988-89'!$C:$C,$A57,'1988-89'!$F:$F,"DREW")</f>
        <v>1</v>
      </c>
      <c r="E57" s="21">
        <f>COUNTIFS('1988-89'!$C:$C,$A57,'1988-89'!$F:$F,"LOST")</f>
        <v>3</v>
      </c>
      <c r="F57" s="21">
        <f ca="1">SUMIF('1988-89'!$C$1:$H$793,$A57,'1988-89'!$G$1:$G$793)</f>
        <v>31</v>
      </c>
      <c r="G57" s="21">
        <f>SUMIF('1988-89'!$C$5:$C$552,A57,'1988-89'!$H$5:$H$552)</f>
        <v>18</v>
      </c>
      <c r="H57" s="23">
        <f t="shared" si="1"/>
        <v>0.6</v>
      </c>
      <c r="J57" s="20" t="s">
        <v>348</v>
      </c>
      <c r="K57" s="19">
        <f>COUNTIF('1988-89'!$I$1:$X$793,J57)</f>
        <v>2</v>
      </c>
      <c r="N57"/>
    </row>
    <row r="58" spans="1:14" x14ac:dyDescent="0.3">
      <c r="A58" s="40" t="s">
        <v>169</v>
      </c>
      <c r="B58" s="21">
        <f>COUNTIF('1988-89'!$C$5:$C$9793,A58)</f>
        <v>1</v>
      </c>
      <c r="C58" s="21">
        <f>COUNTIFS('1988-89'!$C:$C,$A58,'1988-89'!$F:$F,"WON")</f>
        <v>0</v>
      </c>
      <c r="D58" s="21">
        <f>COUNTIFS('1988-89'!$C:$C,$A58,'1988-89'!$F:$F,"DREW")</f>
        <v>0</v>
      </c>
      <c r="E58" s="21">
        <f>COUNTIFS('1988-89'!$C:$C,$A58,'1988-89'!$F:$F,"LOST")</f>
        <v>1</v>
      </c>
      <c r="F58" s="21">
        <f ca="1">SUMIF('1988-89'!$C$1:$H$793,$A58,'1988-89'!$G$1:$G$793)</f>
        <v>0</v>
      </c>
      <c r="G58" s="21">
        <f>SUMIF('1988-89'!$C$5:$C$552,A58,'1988-89'!$H$5:$H$552)</f>
        <v>8</v>
      </c>
      <c r="H58" s="23">
        <f t="shared" si="1"/>
        <v>0</v>
      </c>
      <c r="J58" s="20" t="s">
        <v>342</v>
      </c>
      <c r="K58" s="19">
        <f>COUNTIF('1988-89'!$I$1:$X$793,J58)</f>
        <v>4</v>
      </c>
      <c r="N58"/>
    </row>
    <row r="59" spans="1:14" x14ac:dyDescent="0.3">
      <c r="A59" s="35" t="s">
        <v>140</v>
      </c>
      <c r="B59" s="21">
        <f>COUNTIF('1988-89'!$C$5:$C$9793,A59)</f>
        <v>1</v>
      </c>
      <c r="C59" s="21">
        <f>COUNTIFS('1988-89'!$C:$C,$A59,'1988-89'!$F:$F,"WON")</f>
        <v>1</v>
      </c>
      <c r="D59" s="21">
        <f>COUNTIFS('1988-89'!$C:$C,$A59,'1988-89'!$F:$F,"DREW")</f>
        <v>0</v>
      </c>
      <c r="E59" s="21">
        <f>COUNTIFS('1988-89'!$C:$C,$A59,'1988-89'!$F:$F,"LOST")</f>
        <v>0</v>
      </c>
      <c r="F59" s="21">
        <f ca="1">SUMIF('1988-89'!$C$1:$H$793,$A59,'1988-89'!$G$1:$G$793)</f>
        <v>4</v>
      </c>
      <c r="G59" s="21">
        <f>SUMIF('1988-89'!$C$5:$C$552,A59,'1988-89'!$H$5:$H$552)</f>
        <v>0</v>
      </c>
      <c r="H59" s="23">
        <f t="shared" si="1"/>
        <v>1</v>
      </c>
      <c r="J59" s="20" t="s">
        <v>288</v>
      </c>
      <c r="K59" s="19">
        <f>COUNTIF('1988-89'!$I$1:$X$793,J59)</f>
        <v>15</v>
      </c>
      <c r="N59"/>
    </row>
    <row r="60" spans="1:14" x14ac:dyDescent="0.3">
      <c r="A60" s="38" t="s">
        <v>173</v>
      </c>
      <c r="B60" s="21">
        <f>COUNTIF('1988-89'!$C$5:$C$9793,A60)</f>
        <v>3</v>
      </c>
      <c r="C60" s="21">
        <f>COUNTIFS('1988-89'!$C:$C,$A60,'1988-89'!$F:$F,"WON")</f>
        <v>0</v>
      </c>
      <c r="D60" s="21">
        <f>COUNTIFS('1988-89'!$C:$C,$A60,'1988-89'!$F:$F,"DREW")</f>
        <v>0</v>
      </c>
      <c r="E60" s="21">
        <f>COUNTIFS('1988-89'!$C:$C,$A60,'1988-89'!$F:$F,"LOST")</f>
        <v>3</v>
      </c>
      <c r="F60" s="21">
        <f ca="1">SUMIF('1988-89'!$C$1:$H$793,$A60,'1988-89'!$G$1:$G$793)</f>
        <v>5</v>
      </c>
      <c r="G60" s="21">
        <f>SUMIF('1988-89'!$C$5:$C$552,A60,'1988-89'!$H$5:$H$552)</f>
        <v>16</v>
      </c>
      <c r="H60" s="23">
        <f t="shared" si="1"/>
        <v>0</v>
      </c>
      <c r="J60" s="20" t="s">
        <v>396</v>
      </c>
      <c r="K60" s="19">
        <f>COUNTIF('1988-89'!$I$1:$X$793,J60)</f>
        <v>1</v>
      </c>
      <c r="N60"/>
    </row>
    <row r="61" spans="1:14" x14ac:dyDescent="0.3">
      <c r="A61" s="38" t="s">
        <v>16</v>
      </c>
      <c r="B61" s="21">
        <f>COUNTIF('1988-89'!$C$5:$C$9793,A61)</f>
        <v>1</v>
      </c>
      <c r="C61" s="21">
        <f>COUNTIFS('1988-89'!$C:$C,$A61,'1988-89'!$F:$F,"WON")</f>
        <v>0</v>
      </c>
      <c r="D61" s="21">
        <f>COUNTIFS('1988-89'!$C:$C,$A61,'1988-89'!$F:$F,"DREW")</f>
        <v>1</v>
      </c>
      <c r="E61" s="21">
        <f>COUNTIFS('1988-89'!$C:$C,$A61,'1988-89'!$F:$F,"LOST")</f>
        <v>0</v>
      </c>
      <c r="F61" s="21">
        <f ca="1">SUMIF('1988-89'!$C$1:$H$793,$A61,'1988-89'!$G$1:$G$793)</f>
        <v>1</v>
      </c>
      <c r="G61" s="21">
        <f>SUMIF('1988-89'!$C$5:$C$552,A61,'1988-89'!$H$5:$H$552)</f>
        <v>1</v>
      </c>
      <c r="H61" s="23">
        <f t="shared" si="1"/>
        <v>0</v>
      </c>
      <c r="J61" s="20" t="s">
        <v>362</v>
      </c>
      <c r="K61" s="19">
        <f>COUNTIF('1988-89'!$I$1:$X$793,J61)</f>
        <v>1</v>
      </c>
      <c r="N61"/>
    </row>
    <row r="62" spans="1:14" x14ac:dyDescent="0.3">
      <c r="A62" s="35" t="s">
        <v>17</v>
      </c>
      <c r="B62" s="21">
        <f>COUNTIF('1988-89'!$C$5:$C$9793,A62)</f>
        <v>1</v>
      </c>
      <c r="C62" s="21">
        <f>COUNTIFS('1988-89'!$C:$C,$A62,'1988-89'!$F:$F,"WON")</f>
        <v>1</v>
      </c>
      <c r="D62" s="21">
        <f>COUNTIFS('1988-89'!$C:$C,$A62,'1988-89'!$F:$F,"DREW")</f>
        <v>0</v>
      </c>
      <c r="E62" s="21">
        <f>COUNTIFS('1988-89'!$C:$C,$A62,'1988-89'!$F:$F,"LOST")</f>
        <v>0</v>
      </c>
      <c r="F62" s="21">
        <f ca="1">SUMIF('1988-89'!$C$1:$H$793,$A62,'1988-89'!$G$1:$G$793)</f>
        <v>8</v>
      </c>
      <c r="G62" s="21">
        <f>SUMIF('1988-89'!$C$5:$C$552,A62,'1988-89'!$H$5:$H$552)</f>
        <v>1</v>
      </c>
      <c r="H62" s="23">
        <f t="shared" si="1"/>
        <v>1</v>
      </c>
      <c r="J62" s="18" t="s">
        <v>203</v>
      </c>
      <c r="K62" s="19">
        <f>COUNTIF('1988-89'!$I$1:$X$793,J62)</f>
        <v>30</v>
      </c>
      <c r="N62"/>
    </row>
    <row r="63" spans="1:14" x14ac:dyDescent="0.3">
      <c r="A63" s="35" t="s">
        <v>18</v>
      </c>
      <c r="B63" s="21">
        <f>COUNTIF('1988-89'!$C$5:$C$9793,A63)</f>
        <v>1</v>
      </c>
      <c r="C63" s="21">
        <f>COUNTIFS('1988-89'!$C:$C,$A63,'1988-89'!$F:$F,"WON")</f>
        <v>1</v>
      </c>
      <c r="D63" s="21">
        <f>COUNTIFS('1988-89'!$C:$C,$A63,'1988-89'!$F:$F,"DREW")</f>
        <v>0</v>
      </c>
      <c r="E63" s="21">
        <f>COUNTIFS('1988-89'!$C:$C,$A63,'1988-89'!$F:$F,"LOST")</f>
        <v>0</v>
      </c>
      <c r="F63" s="21">
        <f ca="1">SUMIF('1988-89'!$C$1:$H$793,$A63,'1988-89'!$G$1:$G$793)</f>
        <v>12</v>
      </c>
      <c r="G63" s="21">
        <f>SUMIF('1988-89'!$C$5:$C$552,A63,'1988-89'!$H$5:$H$552)</f>
        <v>0</v>
      </c>
      <c r="H63" s="23">
        <f t="shared" si="1"/>
        <v>1</v>
      </c>
      <c r="J63" s="20" t="s">
        <v>358</v>
      </c>
      <c r="K63" s="19">
        <f>COUNTIF('1988-89'!$I$1:$X$793,J63)</f>
        <v>2</v>
      </c>
      <c r="N63"/>
    </row>
    <row r="64" spans="1:14" x14ac:dyDescent="0.3">
      <c r="A64" s="38" t="s">
        <v>159</v>
      </c>
      <c r="B64" s="21">
        <f>COUNTIF('1988-89'!$C$5:$C$9793,A64)</f>
        <v>4</v>
      </c>
      <c r="C64" s="21">
        <f>COUNTIFS('1988-89'!$C:$C,$A64,'1988-89'!$F:$F,"WON")</f>
        <v>1</v>
      </c>
      <c r="D64" s="21">
        <f>COUNTIFS('1988-89'!$C:$C,$A64,'1988-89'!$F:$F,"DREW")</f>
        <v>0</v>
      </c>
      <c r="E64" s="21">
        <f>COUNTIFS('1988-89'!$C:$C,$A64,'1988-89'!$F:$F,"LOST")</f>
        <v>3</v>
      </c>
      <c r="F64" s="21">
        <f ca="1">SUMIF('1988-89'!$C$1:$H$793,$A64,'1988-89'!$G$1:$G$793)</f>
        <v>9</v>
      </c>
      <c r="G64" s="21">
        <f>SUMIF('1988-89'!$C$5:$C$552,A64,'1988-89'!$H$5:$H$552)</f>
        <v>24</v>
      </c>
      <c r="H64" s="23">
        <f t="shared" si="1"/>
        <v>0.25</v>
      </c>
      <c r="J64" s="20" t="s">
        <v>285</v>
      </c>
      <c r="K64" s="19">
        <f>COUNTIF('1988-89'!$I$1:$X$793,J64)</f>
        <v>1</v>
      </c>
      <c r="N64"/>
    </row>
    <row r="65" spans="1:14" x14ac:dyDescent="0.3">
      <c r="A65" s="38" t="s">
        <v>439</v>
      </c>
      <c r="B65" s="21">
        <f>COUNTIF('1988-89'!$C$5:$C$9793,A65)</f>
        <v>2</v>
      </c>
      <c r="C65" s="21">
        <f>COUNTIFS('1988-89'!$C:$C,$A65,'1988-89'!$F:$F,"WON")</f>
        <v>1</v>
      </c>
      <c r="D65" s="21">
        <f>COUNTIFS('1988-89'!$C:$C,$A65,'1988-89'!$F:$F,"DREW")</f>
        <v>0</v>
      </c>
      <c r="E65" s="21">
        <f>COUNTIFS('1988-89'!$C:$C,$A65,'1988-89'!$F:$F,"LOST")</f>
        <v>1</v>
      </c>
      <c r="F65" s="21">
        <f ca="1">SUMIF('1988-89'!$C$1:$H$793,$A65,'1988-89'!$G$1:$G$793)</f>
        <v>6</v>
      </c>
      <c r="G65" s="21">
        <f>SUMIF('1988-89'!$C$5:$C$552,A65,'1988-89'!$H$5:$H$552)</f>
        <v>4</v>
      </c>
      <c r="H65" s="23">
        <f t="shared" si="1"/>
        <v>0.5</v>
      </c>
      <c r="J65" s="20" t="s">
        <v>391</v>
      </c>
      <c r="K65" s="19">
        <f>COUNTIF('1988-89'!$I$1:$X$793,J65)</f>
        <v>1</v>
      </c>
      <c r="N65"/>
    </row>
    <row r="66" spans="1:14" x14ac:dyDescent="0.3">
      <c r="A66" s="35" t="s">
        <v>19</v>
      </c>
      <c r="B66" s="21">
        <f>COUNTIF('1988-89'!$C$5:$C$9793,A66)</f>
        <v>2</v>
      </c>
      <c r="C66" s="21">
        <f>COUNTIFS('1988-89'!$C:$C,$A66,'1988-89'!$F:$F,"WON")</f>
        <v>0</v>
      </c>
      <c r="D66" s="21">
        <f>COUNTIFS('1988-89'!$C:$C,$A66,'1988-89'!$F:$F,"DREW")</f>
        <v>0</v>
      </c>
      <c r="E66" s="21">
        <f>COUNTIFS('1988-89'!$C:$C,$A66,'1988-89'!$F:$F,"LOST")</f>
        <v>2</v>
      </c>
      <c r="F66" s="21">
        <f ca="1">SUMIF('1988-89'!$C$1:$H$793,$A66,'1988-89'!$G$1:$G$793)</f>
        <v>1</v>
      </c>
      <c r="G66" s="21">
        <f>SUMIF('1988-89'!$C$5:$C$552,A66,'1988-89'!$H$5:$H$552)</f>
        <v>3</v>
      </c>
      <c r="H66" s="23">
        <f t="shared" si="1"/>
        <v>0</v>
      </c>
      <c r="J66" s="20" t="s">
        <v>312</v>
      </c>
      <c r="K66" s="19">
        <f>COUNTIF('1988-89'!$I$1:$X$793,J66)</f>
        <v>3</v>
      </c>
      <c r="N66"/>
    </row>
    <row r="67" spans="1:14" x14ac:dyDescent="0.3">
      <c r="A67" s="35" t="s">
        <v>20</v>
      </c>
      <c r="B67" s="21">
        <f>COUNTIF('1988-89'!$C$5:$C$9793,A67)</f>
        <v>2</v>
      </c>
      <c r="C67" s="21">
        <f>COUNTIFS('1988-89'!$C:$C,$A67,'1988-89'!$F:$F,"WON")</f>
        <v>0</v>
      </c>
      <c r="D67" s="21">
        <f>COUNTIFS('1988-89'!$C:$C,$A67,'1988-89'!$F:$F,"DREW")</f>
        <v>1</v>
      </c>
      <c r="E67" s="21">
        <f>COUNTIFS('1988-89'!$C:$C,$A67,'1988-89'!$F:$F,"LOST")</f>
        <v>1</v>
      </c>
      <c r="F67" s="21">
        <f ca="1">SUMIF('1988-89'!$C$1:$H$793,$A67,'1988-89'!$G$1:$G$793)</f>
        <v>4</v>
      </c>
      <c r="G67" s="21">
        <f>SUMIF('1988-89'!$C$5:$C$552,A67,'1988-89'!$H$5:$H$552)</f>
        <v>6</v>
      </c>
      <c r="H67" s="23">
        <f t="shared" si="1"/>
        <v>0</v>
      </c>
      <c r="J67" s="20" t="s">
        <v>351</v>
      </c>
      <c r="K67" s="19">
        <f>COUNTIF('1988-89'!$I$1:$X$793,J67)</f>
        <v>1</v>
      </c>
      <c r="N67"/>
    </row>
    <row r="68" spans="1:14" x14ac:dyDescent="0.3">
      <c r="A68" s="35" t="s">
        <v>163</v>
      </c>
      <c r="B68" s="21">
        <f>COUNTIF('1988-89'!$C$5:$C$9793,A68)</f>
        <v>2</v>
      </c>
      <c r="C68" s="21">
        <f>COUNTIFS('1988-89'!$C:$C,$A68,'1988-89'!$F:$F,"WON")</f>
        <v>1</v>
      </c>
      <c r="D68" s="21">
        <f>COUNTIFS('1988-89'!$C:$C,$A68,'1988-89'!$F:$F,"DREW")</f>
        <v>0</v>
      </c>
      <c r="E68" s="21">
        <f>COUNTIFS('1988-89'!$C:$C,$A68,'1988-89'!$F:$F,"LOST")</f>
        <v>1</v>
      </c>
      <c r="F68" s="21">
        <f ca="1">SUMIF('1988-89'!$C$1:$H$793,$A68,'1988-89'!$G$1:$G$793)</f>
        <v>5</v>
      </c>
      <c r="G68" s="21">
        <f>SUMIF('1988-89'!$C$5:$C$552,A68,'1988-89'!$H$5:$H$552)</f>
        <v>3</v>
      </c>
      <c r="H68" s="23">
        <f t="shared" si="1"/>
        <v>0.5</v>
      </c>
      <c r="J68" s="20" t="s">
        <v>408</v>
      </c>
      <c r="K68" s="19">
        <f>COUNTIF('1988-89'!$I$1:$X$793,J68)</f>
        <v>7</v>
      </c>
      <c r="N68"/>
    </row>
    <row r="69" spans="1:14" x14ac:dyDescent="0.3">
      <c r="A69" s="38" t="s">
        <v>165</v>
      </c>
      <c r="B69" s="21">
        <f>COUNTIF('1988-89'!$C$5:$C$9793,A69)</f>
        <v>1</v>
      </c>
      <c r="C69" s="21">
        <f>COUNTIFS('1988-89'!$C:$C,$A69,'1988-89'!$F:$F,"WON")</f>
        <v>0</v>
      </c>
      <c r="D69" s="21">
        <f>COUNTIFS('1988-89'!$C:$C,$A69,'1988-89'!$F:$F,"DREW")</f>
        <v>0</v>
      </c>
      <c r="E69" s="21">
        <f>COUNTIFS('1988-89'!$C:$C,$A69,'1988-89'!$F:$F,"LOST")</f>
        <v>1</v>
      </c>
      <c r="F69" s="21">
        <f ca="1">SUMIF('1988-89'!$C$1:$H$793,$A69,'1988-89'!$G$1:$G$793)</f>
        <v>0</v>
      </c>
      <c r="G69" s="21">
        <f>SUMIF('1988-89'!$C$5:$C$552,A69,'1988-89'!$H$5:$H$552)</f>
        <v>2</v>
      </c>
      <c r="H69" s="23">
        <f t="shared" si="1"/>
        <v>0</v>
      </c>
      <c r="J69" s="20" t="s">
        <v>338</v>
      </c>
      <c r="K69" s="19">
        <f>COUNTIF('1988-89'!$I$1:$X$793,J69)</f>
        <v>2</v>
      </c>
      <c r="N69"/>
    </row>
    <row r="70" spans="1:14" x14ac:dyDescent="0.3">
      <c r="A70" s="35" t="s">
        <v>135</v>
      </c>
      <c r="B70" s="21">
        <f>COUNTIF('1988-89'!$C$5:$C$9793,A70)</f>
        <v>1</v>
      </c>
      <c r="C70" s="21">
        <f>COUNTIFS('1988-89'!$C:$C,$A70,'1988-89'!$F:$F,"WON")</f>
        <v>0</v>
      </c>
      <c r="D70" s="21">
        <f>COUNTIFS('1988-89'!$C:$C,$A70,'1988-89'!$F:$F,"DREW")</f>
        <v>0</v>
      </c>
      <c r="E70" s="21">
        <f>COUNTIFS('1988-89'!$C:$C,$A70,'1988-89'!$F:$F,"LOST")</f>
        <v>1</v>
      </c>
      <c r="F70" s="21">
        <f ca="1">SUMIF('1988-89'!$C$1:$H$793,$A70,'1988-89'!$G$1:$G$793)</f>
        <v>3</v>
      </c>
      <c r="G70" s="21">
        <f>SUMIF('1988-89'!$C$5:$C$552,A70,'1988-89'!$H$5:$H$552)</f>
        <v>5</v>
      </c>
      <c r="H70" s="23">
        <f t="shared" si="1"/>
        <v>0</v>
      </c>
      <c r="J70" s="20" t="s">
        <v>398</v>
      </c>
      <c r="K70" s="19">
        <f>COUNTIF('1988-89'!$I$1:$X$793,J70)</f>
        <v>11</v>
      </c>
      <c r="N70"/>
    </row>
    <row r="71" spans="1:14" x14ac:dyDescent="0.3">
      <c r="A71" s="39" t="s">
        <v>21</v>
      </c>
      <c r="B71" s="21">
        <f>COUNTIF('1988-89'!$C$5:$C$9793,A71)</f>
        <v>3</v>
      </c>
      <c r="C71" s="21">
        <f>COUNTIFS('1988-89'!$C:$C,$A71,'1988-89'!$F:$F,"WON")</f>
        <v>1</v>
      </c>
      <c r="D71" s="21">
        <f>COUNTIFS('1988-89'!$C:$C,$A71,'1988-89'!$F:$F,"DREW")</f>
        <v>0</v>
      </c>
      <c r="E71" s="21">
        <f>COUNTIFS('1988-89'!$C:$C,$A71,'1988-89'!$F:$F,"LOST")</f>
        <v>2</v>
      </c>
      <c r="F71" s="21">
        <f ca="1">SUMIF('1988-89'!$C$1:$H$793,$A71,'1988-89'!$G$1:$G$793)</f>
        <v>7</v>
      </c>
      <c r="G71" s="21">
        <f>SUMIF('1988-89'!$C$5:$C$552,A71,'1988-89'!$H$5:$H$552)</f>
        <v>9</v>
      </c>
      <c r="H71" s="23">
        <f t="shared" si="1"/>
        <v>0.33333333333333331</v>
      </c>
      <c r="J71" s="20" t="s">
        <v>437</v>
      </c>
      <c r="K71" s="19">
        <f>COUNTIF('1988-89'!$I$1:$X$793,J71)</f>
        <v>2</v>
      </c>
      <c r="N71"/>
    </row>
    <row r="72" spans="1:14" x14ac:dyDescent="0.3">
      <c r="A72" s="38" t="s">
        <v>442</v>
      </c>
      <c r="B72" s="21">
        <f>COUNTIF('1988-89'!$C$5:$C$9793,A72)</f>
        <v>2</v>
      </c>
      <c r="C72" s="21">
        <f>COUNTIFS('1988-89'!$C:$C,$A72,'1988-89'!$F:$F,"WON")</f>
        <v>0</v>
      </c>
      <c r="D72" s="21">
        <f>COUNTIFS('1988-89'!$C:$C,$A72,'1988-89'!$F:$F,"DREW")</f>
        <v>0</v>
      </c>
      <c r="E72" s="21">
        <f>COUNTIFS('1988-89'!$C:$C,$A72,'1988-89'!$F:$F,"LOST")</f>
        <v>2</v>
      </c>
      <c r="F72" s="21">
        <f ca="1">SUMIF('1988-89'!$C$1:$H$793,$A72,'1988-89'!$G$1:$G$793)</f>
        <v>5</v>
      </c>
      <c r="G72" s="21">
        <f>SUMIF('1988-89'!$C$5:$C$552,A72,'1988-89'!$H$5:$H$552)</f>
        <v>21</v>
      </c>
      <c r="H72" s="23">
        <f t="shared" si="1"/>
        <v>0</v>
      </c>
      <c r="J72" s="20" t="s">
        <v>373</v>
      </c>
      <c r="K72" s="19">
        <f>COUNTIF('1988-89'!$I$1:$X$793,J72)</f>
        <v>1</v>
      </c>
      <c r="N72"/>
    </row>
    <row r="73" spans="1:14" x14ac:dyDescent="0.3">
      <c r="A73" s="35" t="s">
        <v>22</v>
      </c>
      <c r="B73" s="21">
        <f>COUNTIF('1988-89'!$C$5:$C$9793,A73)</f>
        <v>4</v>
      </c>
      <c r="C73" s="21">
        <f>COUNTIFS('1988-89'!$C:$C,$A73,'1988-89'!$F:$F,"WON")</f>
        <v>2</v>
      </c>
      <c r="D73" s="21">
        <f>COUNTIFS('1988-89'!$C:$C,$A73,'1988-89'!$F:$F,"DREW")</f>
        <v>1</v>
      </c>
      <c r="E73" s="21">
        <f>COUNTIFS('1988-89'!$C:$C,$A73,'1988-89'!$F:$F,"LOST")</f>
        <v>1</v>
      </c>
      <c r="F73" s="21">
        <f ca="1">SUMIF('1988-89'!$C$1:$H$793,$A73,'1988-89'!$G$1:$G$793)</f>
        <v>9</v>
      </c>
      <c r="G73" s="21">
        <f>SUMIF('1988-89'!$C$5:$C$552,A73,'1988-89'!$H$5:$H$552)</f>
        <v>6</v>
      </c>
      <c r="H73" s="23">
        <f t="shared" si="1"/>
        <v>0.5</v>
      </c>
      <c r="J73" s="20" t="s">
        <v>329</v>
      </c>
      <c r="K73" s="19">
        <f>COUNTIF('1988-89'!$I$1:$X$793,J73)</f>
        <v>4</v>
      </c>
      <c r="N73"/>
    </row>
    <row r="74" spans="1:14" x14ac:dyDescent="0.3">
      <c r="A74" s="35" t="s">
        <v>23</v>
      </c>
      <c r="B74" s="21">
        <f>COUNTIF('1988-89'!$C$5:$C$9793,A74)</f>
        <v>1</v>
      </c>
      <c r="C74" s="21">
        <f>COUNTIFS('1988-89'!$C:$C,$A74,'1988-89'!$F:$F,"WON")</f>
        <v>1</v>
      </c>
      <c r="D74" s="21">
        <f>COUNTIFS('1988-89'!$C:$C,$A74,'1988-89'!$F:$F,"DREW")</f>
        <v>0</v>
      </c>
      <c r="E74" s="21">
        <f>COUNTIFS('1988-89'!$C:$C,$A74,'1988-89'!$F:$F,"LOST")</f>
        <v>0</v>
      </c>
      <c r="F74" s="21">
        <f ca="1">SUMIF('1988-89'!$C$1:$H$793,$A74,'1988-89'!$G$1:$G$793)</f>
        <v>3</v>
      </c>
      <c r="G74" s="21">
        <f>SUMIF('1988-89'!$C$5:$C$552,A74,'1988-89'!$H$5:$H$552)</f>
        <v>1</v>
      </c>
      <c r="H74" s="23">
        <f t="shared" si="1"/>
        <v>1</v>
      </c>
      <c r="J74" s="20" t="s">
        <v>384</v>
      </c>
      <c r="K74" s="19">
        <f>COUNTIF('1988-89'!$I$1:$X$793,J74)</f>
        <v>1</v>
      </c>
      <c r="N74"/>
    </row>
    <row r="75" spans="1:14" x14ac:dyDescent="0.3">
      <c r="A75" s="39" t="s">
        <v>24</v>
      </c>
      <c r="B75" s="21">
        <f>COUNTIF('1988-89'!$C$5:$C$9793,A75)</f>
        <v>1</v>
      </c>
      <c r="C75" s="21">
        <f>COUNTIFS('1988-89'!$C:$C,$A75,'1988-89'!$F:$F,"WON")</f>
        <v>1</v>
      </c>
      <c r="D75" s="21">
        <f>COUNTIFS('1988-89'!$C:$C,$A75,'1988-89'!$F:$F,"DREW")</f>
        <v>0</v>
      </c>
      <c r="E75" s="21">
        <f>COUNTIFS('1988-89'!$C:$C,$A75,'1988-89'!$F:$F,"LOST")</f>
        <v>0</v>
      </c>
      <c r="F75" s="21">
        <f ca="1">SUMIF('1988-89'!$C$1:$H$793,$A75,'1988-89'!$G$1:$G$793)</f>
        <v>6</v>
      </c>
      <c r="G75" s="21">
        <f>SUMIF('1988-89'!$C$5:$C$552,A75,'1988-89'!$H$5:$H$552)</f>
        <v>2</v>
      </c>
      <c r="H75" s="23">
        <f t="shared" si="1"/>
        <v>1</v>
      </c>
      <c r="J75" s="20" t="s">
        <v>286</v>
      </c>
      <c r="K75" s="19">
        <f>COUNTIF('1988-89'!$I$1:$X$793,J75)</f>
        <v>3</v>
      </c>
      <c r="N75"/>
    </row>
    <row r="76" spans="1:14" x14ac:dyDescent="0.3">
      <c r="A76" s="38" t="s">
        <v>25</v>
      </c>
      <c r="B76" s="21">
        <f>COUNTIF('1988-89'!$C$5:$C$9793,A76)</f>
        <v>4</v>
      </c>
      <c r="C76" s="21">
        <f>COUNTIFS('1988-89'!$C:$C,$A76,'1988-89'!$F:$F,"WON")</f>
        <v>3</v>
      </c>
      <c r="D76" s="21">
        <f>COUNTIFS('1988-89'!$C:$C,$A76,'1988-89'!$F:$F,"DREW")</f>
        <v>0</v>
      </c>
      <c r="E76" s="21">
        <f>COUNTIFS('1988-89'!$C:$C,$A76,'1988-89'!$F:$F,"LOST")</f>
        <v>1</v>
      </c>
      <c r="F76" s="21">
        <f ca="1">SUMIF('1988-89'!$C$1:$H$793,$A76,'1988-89'!$G$1:$G$793)</f>
        <v>14</v>
      </c>
      <c r="G76" s="21">
        <f>SUMIF('1988-89'!$C$5:$C$552,A76,'1988-89'!$H$5:$H$552)</f>
        <v>7</v>
      </c>
      <c r="H76" s="23">
        <f t="shared" si="1"/>
        <v>0.75</v>
      </c>
      <c r="J76" s="20" t="s">
        <v>436</v>
      </c>
      <c r="K76" s="19">
        <f>COUNTIF('1988-89'!$I$1:$X$793,J76)</f>
        <v>1</v>
      </c>
      <c r="N76"/>
    </row>
    <row r="77" spans="1:14" x14ac:dyDescent="0.3">
      <c r="A77" s="35" t="s">
        <v>26</v>
      </c>
      <c r="B77" s="21">
        <f>COUNTIF('1988-89'!$C$5:$C$9793,A77)</f>
        <v>4</v>
      </c>
      <c r="C77" s="21">
        <f>COUNTIFS('1988-89'!$C:$C,$A77,'1988-89'!$F:$F,"WON")</f>
        <v>2</v>
      </c>
      <c r="D77" s="21">
        <f>COUNTIFS('1988-89'!$C:$C,$A77,'1988-89'!$F:$F,"DREW")</f>
        <v>0</v>
      </c>
      <c r="E77" s="21">
        <f>COUNTIFS('1988-89'!$C:$C,$A77,'1988-89'!$F:$F,"LOST")</f>
        <v>2</v>
      </c>
      <c r="F77" s="21">
        <f ca="1">SUMIF('1988-89'!$C$1:$H$793,$A77,'1988-89'!$G$1:$G$793)</f>
        <v>11</v>
      </c>
      <c r="G77" s="21">
        <f>SUMIF('1988-89'!$C$5:$C$552,A77,'1988-89'!$H$5:$H$552)</f>
        <v>11</v>
      </c>
      <c r="H77" s="23">
        <f t="shared" si="1"/>
        <v>0.5</v>
      </c>
      <c r="J77" s="20" t="s">
        <v>295</v>
      </c>
      <c r="K77" s="19">
        <f>COUNTIF('1988-89'!$I$1:$X$793,J77)</f>
        <v>1</v>
      </c>
      <c r="N77"/>
    </row>
    <row r="78" spans="1:14" x14ac:dyDescent="0.3">
      <c r="A78" s="38" t="s">
        <v>107</v>
      </c>
      <c r="B78" s="21">
        <f>COUNTIF('1988-89'!$C$5:$C$9793,A78)</f>
        <v>1</v>
      </c>
      <c r="C78" s="21">
        <f>COUNTIFS('1988-89'!$C:$C,$A78,'1988-89'!$F:$F,"WON")</f>
        <v>1</v>
      </c>
      <c r="D78" s="21">
        <f>COUNTIFS('1988-89'!$C:$C,$A78,'1988-89'!$F:$F,"DREW")</f>
        <v>0</v>
      </c>
      <c r="E78" s="21">
        <f>COUNTIFS('1988-89'!$C:$C,$A78,'1988-89'!$F:$F,"LOST")</f>
        <v>0</v>
      </c>
      <c r="F78" s="21">
        <f ca="1">SUMIF('1988-89'!$C$1:$H$793,$A78,'1988-89'!$G$1:$G$793)</f>
        <v>3</v>
      </c>
      <c r="G78" s="21">
        <f>SUMIF('1988-89'!$C$5:$C$552,A78,'1988-89'!$H$5:$H$552)</f>
        <v>2</v>
      </c>
      <c r="H78" s="23">
        <f t="shared" si="1"/>
        <v>1</v>
      </c>
      <c r="J78" s="20" t="s">
        <v>257</v>
      </c>
      <c r="K78" s="19">
        <f>COUNTIF('1988-89'!$I$1:$X$793,J78)</f>
        <v>2</v>
      </c>
      <c r="N78"/>
    </row>
    <row r="79" spans="1:14" x14ac:dyDescent="0.3">
      <c r="A79" s="35" t="s">
        <v>27</v>
      </c>
      <c r="B79" s="21">
        <f>COUNTIF('1988-89'!$C$5:$C$9793,A79)</f>
        <v>10</v>
      </c>
      <c r="C79" s="21">
        <f>COUNTIFS('1988-89'!$C:$C,$A79,'1988-89'!$F:$F,"WON")</f>
        <v>5</v>
      </c>
      <c r="D79" s="21">
        <f>COUNTIFS('1988-89'!$C:$C,$A79,'1988-89'!$F:$F,"DREW")</f>
        <v>1</v>
      </c>
      <c r="E79" s="21">
        <f>COUNTIFS('1988-89'!$C:$C,$A79,'1988-89'!$F:$F,"LOST")</f>
        <v>4</v>
      </c>
      <c r="F79" s="21">
        <f ca="1">SUMIF('1988-89'!$C$1:$H$793,$A79,'1988-89'!$G$1:$G$793)</f>
        <v>27</v>
      </c>
      <c r="G79" s="21">
        <f>SUMIF('1988-89'!$C$5:$C$552,A79,'1988-89'!$H$5:$H$552)</f>
        <v>21</v>
      </c>
      <c r="H79" s="23">
        <f t="shared" si="1"/>
        <v>0.5</v>
      </c>
      <c r="J79" s="20" t="s">
        <v>332</v>
      </c>
      <c r="K79" s="19">
        <f>COUNTIF('1988-89'!$I$1:$X$793,J79)</f>
        <v>3</v>
      </c>
      <c r="N79"/>
    </row>
    <row r="80" spans="1:14" x14ac:dyDescent="0.3">
      <c r="A80" s="35" t="s">
        <v>28</v>
      </c>
      <c r="B80" s="21">
        <f>COUNTIF('1988-89'!$C$5:$C$9793,A80)</f>
        <v>21</v>
      </c>
      <c r="C80" s="21">
        <f>COUNTIFS('1988-89'!$C:$C,$A80,'1988-89'!$F:$F,"WON")</f>
        <v>9</v>
      </c>
      <c r="D80" s="21">
        <f>COUNTIFS('1988-89'!$C:$C,$A80,'1988-89'!$F:$F,"DREW")</f>
        <v>2</v>
      </c>
      <c r="E80" s="21">
        <f>COUNTIFS('1988-89'!$C:$C,$A80,'1988-89'!$F:$F,"LOST")</f>
        <v>10</v>
      </c>
      <c r="F80" s="21">
        <f ca="1">SUMIF('1988-89'!$C$1:$H$793,$A80,'1988-89'!$G$1:$G$793)</f>
        <v>52</v>
      </c>
      <c r="G80" s="21">
        <f>SUMIF('1988-89'!$C$5:$C$552,A80,'1988-89'!$H$5:$H$552)</f>
        <v>43</v>
      </c>
      <c r="H80" s="23">
        <f t="shared" si="1"/>
        <v>0.42857142857142855</v>
      </c>
      <c r="J80" s="20" t="s">
        <v>382</v>
      </c>
      <c r="K80" s="19">
        <f>COUNTIF('1988-89'!$I$1:$X$793,J80)</f>
        <v>8</v>
      </c>
      <c r="N80"/>
    </row>
    <row r="81" spans="1:14" x14ac:dyDescent="0.3">
      <c r="A81" s="38" t="s">
        <v>157</v>
      </c>
      <c r="B81" s="21">
        <f>COUNTIF('1988-89'!$C$5:$C$9793,A81)</f>
        <v>1</v>
      </c>
      <c r="C81" s="21">
        <f>COUNTIFS('1988-89'!$C:$C,$A81,'1988-89'!$F:$F,"WON")</f>
        <v>0</v>
      </c>
      <c r="D81" s="21">
        <f>COUNTIFS('1988-89'!$C:$C,$A81,'1988-89'!$F:$F,"DREW")</f>
        <v>0</v>
      </c>
      <c r="E81" s="21">
        <f>COUNTIFS('1988-89'!$C:$C,$A81,'1988-89'!$F:$F,"LOST")</f>
        <v>1</v>
      </c>
      <c r="F81" s="21">
        <f ca="1">SUMIF('1988-89'!$C$1:$H$793,$A81,'1988-89'!$G$1:$G$793)</f>
        <v>2</v>
      </c>
      <c r="G81" s="21">
        <f>SUMIF('1988-89'!$C$5:$C$552,A81,'1988-89'!$H$5:$H$552)</f>
        <v>4</v>
      </c>
      <c r="H81" s="23">
        <f t="shared" si="1"/>
        <v>0</v>
      </c>
      <c r="J81" s="20" t="s">
        <v>290</v>
      </c>
      <c r="K81" s="19">
        <f>COUNTIF('1988-89'!$I$1:$X$793,J81)</f>
        <v>2</v>
      </c>
      <c r="N81"/>
    </row>
    <row r="82" spans="1:14" x14ac:dyDescent="0.3">
      <c r="A82" s="39" t="s">
        <v>171</v>
      </c>
      <c r="B82" s="21">
        <f>COUNTIF('1988-89'!$C$5:$C$9793,A82)</f>
        <v>2</v>
      </c>
      <c r="C82" s="21">
        <f>COUNTIFS('1988-89'!$C:$C,$A82,'1988-89'!$F:$F,"WON")</f>
        <v>1</v>
      </c>
      <c r="D82" s="21">
        <f>COUNTIFS('1988-89'!$C:$C,$A82,'1988-89'!$F:$F,"DREW")</f>
        <v>1</v>
      </c>
      <c r="E82" s="21">
        <f>COUNTIFS('1988-89'!$C:$C,$A82,'1988-89'!$F:$F,"LOST")</f>
        <v>0</v>
      </c>
      <c r="F82" s="21">
        <f ca="1">SUMIF('1988-89'!$C$1:$H$793,$A82,'1988-89'!$G$1:$G$793)</f>
        <v>6</v>
      </c>
      <c r="G82" s="21">
        <f>SUMIF('1988-89'!$C$5:$C$552,A82,'1988-89'!$H$5:$H$552)</f>
        <v>2</v>
      </c>
      <c r="H82" s="23">
        <f t="shared" si="1"/>
        <v>0.5</v>
      </c>
      <c r="J82" s="20" t="s">
        <v>366</v>
      </c>
      <c r="K82" s="19">
        <f>COUNTIF('1988-89'!$I$1:$X$793,J82)</f>
        <v>3</v>
      </c>
      <c r="N82"/>
    </row>
    <row r="83" spans="1:14" x14ac:dyDescent="0.3">
      <c r="A83" s="38" t="s">
        <v>29</v>
      </c>
      <c r="B83" s="21">
        <f>COUNTIF('1988-89'!$C$5:$C$9793,A83)</f>
        <v>5</v>
      </c>
      <c r="C83" s="21">
        <f>COUNTIFS('1988-89'!$C:$C,$A83,'1988-89'!$F:$F,"WON")</f>
        <v>3</v>
      </c>
      <c r="D83" s="21">
        <f>COUNTIFS('1988-89'!$C:$C,$A83,'1988-89'!$F:$F,"DREW")</f>
        <v>2</v>
      </c>
      <c r="E83" s="21">
        <f>COUNTIFS('1988-89'!$C:$C,$A83,'1988-89'!$F:$F,"LOST")</f>
        <v>0</v>
      </c>
      <c r="F83" s="21">
        <f ca="1">SUMIF('1988-89'!$C$1:$H$793,$A83,'1988-89'!$G$1:$G$793)</f>
        <v>13</v>
      </c>
      <c r="G83" s="21">
        <f>SUMIF('1988-89'!$C$5:$C$552,A83,'1988-89'!$H$5:$H$552)</f>
        <v>8</v>
      </c>
      <c r="H83" s="23">
        <f t="shared" si="1"/>
        <v>0.6</v>
      </c>
      <c r="J83" s="20" t="s">
        <v>405</v>
      </c>
      <c r="K83" s="19">
        <f>COUNTIF('1988-89'!$I$1:$X$793,J83)</f>
        <v>2</v>
      </c>
      <c r="N83"/>
    </row>
    <row r="84" spans="1:14" x14ac:dyDescent="0.3">
      <c r="A84" s="35" t="s">
        <v>30</v>
      </c>
      <c r="B84" s="21">
        <f>COUNTIF('1988-89'!$C$5:$C$9793,A84)</f>
        <v>3</v>
      </c>
      <c r="C84" s="21">
        <f>COUNTIFS('1988-89'!$C:$C,$A84,'1988-89'!$F:$F,"WON")</f>
        <v>1</v>
      </c>
      <c r="D84" s="21">
        <f>COUNTIFS('1988-89'!$C:$C,$A84,'1988-89'!$F:$F,"DREW")</f>
        <v>0</v>
      </c>
      <c r="E84" s="21">
        <f>COUNTIFS('1988-89'!$C:$C,$A84,'1988-89'!$F:$F,"LOST")</f>
        <v>2</v>
      </c>
      <c r="F84" s="21">
        <f ca="1">SUMIF('1988-89'!$C$1:$H$793,$A84,'1988-89'!$G$1:$G$793)</f>
        <v>4</v>
      </c>
      <c r="G84" s="21">
        <f>SUMIF('1988-89'!$C$5:$C$552,A84,'1988-89'!$H$5:$H$552)</f>
        <v>5</v>
      </c>
      <c r="H84" s="23">
        <f t="shared" si="1"/>
        <v>0.33333333333333331</v>
      </c>
      <c r="J84" s="20" t="s">
        <v>364</v>
      </c>
      <c r="K84" s="19">
        <f>COUNTIF('1988-89'!$I$1:$X$793,J84)</f>
        <v>1</v>
      </c>
      <c r="N84"/>
    </row>
    <row r="85" spans="1:14" x14ac:dyDescent="0.3">
      <c r="A85" s="35" t="s">
        <v>31</v>
      </c>
      <c r="B85" s="21">
        <f>COUNTIF('1988-89'!$C$5:$C$9793,A85)</f>
        <v>23</v>
      </c>
      <c r="C85" s="21">
        <f>COUNTIFS('1988-89'!$C:$C,$A85,'1988-89'!$F:$F,"WON")</f>
        <v>11</v>
      </c>
      <c r="D85" s="21">
        <f>COUNTIFS('1988-89'!$C:$C,$A85,'1988-89'!$F:$F,"DREW")</f>
        <v>2</v>
      </c>
      <c r="E85" s="21">
        <f>COUNTIFS('1988-89'!$C:$C,$A85,'1988-89'!$F:$F,"LOST")</f>
        <v>10</v>
      </c>
      <c r="F85" s="21">
        <f ca="1">SUMIF('1988-89'!$C$1:$H$793,$A85,'1988-89'!$G$1:$G$793)</f>
        <v>56</v>
      </c>
      <c r="G85" s="21">
        <f>SUMIF('1988-89'!$C$5:$C$552,A85,'1988-89'!$H$5:$H$552)</f>
        <v>49</v>
      </c>
      <c r="H85" s="23">
        <f t="shared" si="1"/>
        <v>0.47826086956521741</v>
      </c>
      <c r="J85" s="20" t="s">
        <v>220</v>
      </c>
      <c r="K85" s="19">
        <f>COUNTIF('1988-89'!$I$1:$X$793,J85)</f>
        <v>4</v>
      </c>
      <c r="N85"/>
    </row>
    <row r="86" spans="1:14" x14ac:dyDescent="0.3">
      <c r="A86" s="35" t="s">
        <v>32</v>
      </c>
      <c r="B86" s="21">
        <f>COUNTIF('1988-89'!$C$5:$C$9793,A86)</f>
        <v>4</v>
      </c>
      <c r="C86" s="21">
        <f>COUNTIFS('1988-89'!$C:$C,$A86,'1988-89'!$F:$F,"WON")</f>
        <v>2</v>
      </c>
      <c r="D86" s="21">
        <f>COUNTIFS('1988-89'!$C:$C,$A86,'1988-89'!$F:$F,"DREW")</f>
        <v>2</v>
      </c>
      <c r="E86" s="21">
        <f>COUNTIFS('1988-89'!$C:$C,$A86,'1988-89'!$F:$F,"LOST")</f>
        <v>0</v>
      </c>
      <c r="F86" s="21">
        <f ca="1">SUMIF('1988-89'!$C$1:$H$793,$A86,'1988-89'!$G$1:$G$793)</f>
        <v>10</v>
      </c>
      <c r="G86" s="21">
        <f>SUMIF('1988-89'!$C$5:$C$552,A86,'1988-89'!$H$5:$H$552)</f>
        <v>4</v>
      </c>
      <c r="H86" s="23">
        <f t="shared" si="1"/>
        <v>0.5</v>
      </c>
      <c r="J86" s="20" t="s">
        <v>289</v>
      </c>
      <c r="K86" s="19">
        <f>COUNTIF('1988-89'!$I$1:$X$793,J86)</f>
        <v>27</v>
      </c>
      <c r="N86"/>
    </row>
    <row r="87" spans="1:14" x14ac:dyDescent="0.3">
      <c r="A87" s="35" t="s">
        <v>158</v>
      </c>
      <c r="B87" s="21">
        <f>COUNTIF('1988-89'!$C$5:$C$9793,A87)</f>
        <v>4</v>
      </c>
      <c r="C87" s="21">
        <f>COUNTIFS('1988-89'!$C:$C,$A87,'1988-89'!$F:$F,"WON")</f>
        <v>1</v>
      </c>
      <c r="D87" s="21">
        <f>COUNTIFS('1988-89'!$C:$C,$A87,'1988-89'!$F:$F,"DREW")</f>
        <v>0</v>
      </c>
      <c r="E87" s="21">
        <f>COUNTIFS('1988-89'!$C:$C,$A87,'1988-89'!$F:$F,"LOST")</f>
        <v>3</v>
      </c>
      <c r="F87" s="21">
        <f ca="1">SUMIF('1988-89'!$C$1:$H$793,$A87,'1988-89'!$G$1:$G$793)</f>
        <v>7</v>
      </c>
      <c r="G87" s="21">
        <f>SUMIF('1988-89'!$C$5:$C$552,A87,'1988-89'!$H$5:$H$552)</f>
        <v>14</v>
      </c>
      <c r="H87" s="23">
        <f t="shared" si="1"/>
        <v>0.25</v>
      </c>
      <c r="J87" s="20" t="s">
        <v>399</v>
      </c>
      <c r="K87" s="19">
        <f>COUNTIF('1988-89'!$I$1:$X$793,J87)</f>
        <v>2</v>
      </c>
      <c r="N87"/>
    </row>
    <row r="88" spans="1:14" x14ac:dyDescent="0.3">
      <c r="A88" s="35" t="s">
        <v>33</v>
      </c>
      <c r="B88" s="21">
        <f>COUNTIF('1988-89'!$C$5:$C$9793,A88)</f>
        <v>1</v>
      </c>
      <c r="C88" s="21">
        <f>COUNTIFS('1988-89'!$C:$C,$A88,'1988-89'!$F:$F,"WON")</f>
        <v>1</v>
      </c>
      <c r="D88" s="21">
        <f>COUNTIFS('1988-89'!$C:$C,$A88,'1988-89'!$F:$F,"DREW")</f>
        <v>0</v>
      </c>
      <c r="E88" s="21">
        <f>COUNTIFS('1988-89'!$C:$C,$A88,'1988-89'!$F:$F,"LOST")</f>
        <v>0</v>
      </c>
      <c r="F88" s="21">
        <f ca="1">SUMIF('1988-89'!$C$1:$H$793,$A88,'1988-89'!$G$1:$G$793)</f>
        <v>5</v>
      </c>
      <c r="G88" s="21">
        <f>SUMIF('1988-89'!$C$5:$C$552,A88,'1988-89'!$H$5:$H$552)</f>
        <v>0</v>
      </c>
      <c r="H88" s="23">
        <f t="shared" si="1"/>
        <v>1</v>
      </c>
      <c r="J88" s="20" t="s">
        <v>277</v>
      </c>
      <c r="K88" s="19">
        <f>COUNTIF('1988-89'!$I$1:$X$793,J88)</f>
        <v>2</v>
      </c>
      <c r="N88"/>
    </row>
    <row r="89" spans="1:14" x14ac:dyDescent="0.3">
      <c r="A89" s="38" t="s">
        <v>441</v>
      </c>
      <c r="B89" s="21">
        <f>COUNTIF('1988-89'!$C$5:$C$9793,A89)</f>
        <v>1</v>
      </c>
      <c r="C89" s="21">
        <f>COUNTIFS('1988-89'!$C:$C,$A89,'1988-89'!$F:$F,"WON")</f>
        <v>1</v>
      </c>
      <c r="D89" s="21">
        <f>COUNTIFS('1988-89'!$C:$C,$A89,'1988-89'!$F:$F,"DREW")</f>
        <v>0</v>
      </c>
      <c r="E89" s="21">
        <f>COUNTIFS('1988-89'!$C:$C,$A89,'1988-89'!$F:$F,"LOST")</f>
        <v>0</v>
      </c>
      <c r="F89" s="21">
        <f ca="1">SUMIF('1988-89'!$C$1:$H$793,$A89,'1988-89'!$G$1:$G$793)</f>
        <v>3</v>
      </c>
      <c r="G89" s="21">
        <f>SUMIF('1988-89'!$C$5:$C$552,A89,'1988-89'!$H$5:$H$552)</f>
        <v>1</v>
      </c>
      <c r="H89" s="23">
        <f t="shared" si="1"/>
        <v>1</v>
      </c>
      <c r="J89" s="20" t="s">
        <v>363</v>
      </c>
      <c r="K89" s="19">
        <f>COUNTIF('1988-89'!$I$1:$X$793,J89)</f>
        <v>4</v>
      </c>
      <c r="N89"/>
    </row>
    <row r="90" spans="1:14" x14ac:dyDescent="0.3">
      <c r="A90" s="40" t="s">
        <v>90</v>
      </c>
      <c r="B90" s="21">
        <f>COUNTIF('1988-89'!$C$5:$C$9793,A90)</f>
        <v>4</v>
      </c>
      <c r="C90" s="21">
        <f>COUNTIFS('1988-89'!$C:$C,$A90,'1988-89'!$F:$F,"WON")</f>
        <v>0</v>
      </c>
      <c r="D90" s="21">
        <f>COUNTIFS('1988-89'!$C:$C,$A90,'1988-89'!$F:$F,"DREW")</f>
        <v>1</v>
      </c>
      <c r="E90" s="21">
        <f>COUNTIFS('1988-89'!$C:$C,$A90,'1988-89'!$F:$F,"LOST")</f>
        <v>3</v>
      </c>
      <c r="F90" s="21">
        <f ca="1">SUMIF('1988-89'!$C$1:$H$793,$A90,'1988-89'!$G$1:$G$793)</f>
        <v>4</v>
      </c>
      <c r="G90" s="21">
        <f>SUMIF('1988-89'!$C$5:$C$552,A90,'1988-89'!$H$5:$H$552)</f>
        <v>15</v>
      </c>
      <c r="H90" s="23">
        <f t="shared" si="1"/>
        <v>0</v>
      </c>
      <c r="J90" s="20" t="s">
        <v>390</v>
      </c>
      <c r="K90" s="19">
        <f>COUNTIF('1988-89'!$I$1:$X$793,J90)</f>
        <v>1</v>
      </c>
      <c r="N90"/>
    </row>
    <row r="91" spans="1:14" x14ac:dyDescent="0.3">
      <c r="A91" s="35" t="s">
        <v>440</v>
      </c>
      <c r="B91" s="21">
        <f>COUNTIF('1988-89'!$C$5:$C$9793,A91)</f>
        <v>1</v>
      </c>
      <c r="C91" s="21">
        <f>COUNTIFS('1988-89'!$C:$C,$A91,'1988-89'!$F:$F,"WON")</f>
        <v>0</v>
      </c>
      <c r="D91" s="21">
        <f>COUNTIFS('1988-89'!$C:$C,$A91,'1988-89'!$F:$F,"DREW")</f>
        <v>1</v>
      </c>
      <c r="E91" s="21">
        <f>COUNTIFS('1988-89'!$C:$C,$A91,'1988-89'!$F:$F,"LOST")</f>
        <v>0</v>
      </c>
      <c r="F91" s="21">
        <f ca="1">SUMIF('1988-89'!$C$1:$H$793,$A91,'1988-89'!$G$1:$G$793)</f>
        <v>1</v>
      </c>
      <c r="G91" s="21">
        <f>SUMIF('1988-89'!$C$5:$C$552,A91,'1988-89'!$H$5:$H$552)</f>
        <v>1</v>
      </c>
      <c r="H91" s="23">
        <f t="shared" si="1"/>
        <v>0</v>
      </c>
      <c r="J91" s="20" t="s">
        <v>249</v>
      </c>
      <c r="K91" s="19">
        <f>COUNTIF('1988-89'!$I$1:$X$793,J91)</f>
        <v>5</v>
      </c>
      <c r="N91"/>
    </row>
    <row r="92" spans="1:14" x14ac:dyDescent="0.3">
      <c r="A92" s="35" t="s">
        <v>175</v>
      </c>
      <c r="B92" s="21">
        <f>COUNTIF('1988-89'!$C$5:$C$9793,A92)</f>
        <v>1</v>
      </c>
      <c r="C92" s="21">
        <f>COUNTIFS('1988-89'!$C:$C,$A92,'1988-89'!$F:$F,"WON")</f>
        <v>0</v>
      </c>
      <c r="D92" s="21">
        <f>COUNTIFS('1988-89'!$C:$C,$A92,'1988-89'!$F:$F,"DREW")</f>
        <v>0</v>
      </c>
      <c r="E92" s="21">
        <f>COUNTIFS('1988-89'!$C:$C,$A92,'1988-89'!$F:$F,"LOST")</f>
        <v>1</v>
      </c>
      <c r="F92" s="21">
        <f ca="1">SUMIF('1988-89'!$C$1:$H$793,$A92,'1988-89'!$G$1:$G$793)</f>
        <v>0</v>
      </c>
      <c r="G92" s="21">
        <f>SUMIF('1988-89'!$C$5:$C$552,A92,'1988-89'!$H$5:$H$552)</f>
        <v>2</v>
      </c>
      <c r="H92" s="23">
        <f t="shared" si="1"/>
        <v>0</v>
      </c>
      <c r="J92" s="20" t="s">
        <v>335</v>
      </c>
      <c r="K92" s="19">
        <f>COUNTIF('1988-89'!$I$1:$X$793,J92)</f>
        <v>3</v>
      </c>
      <c r="N92"/>
    </row>
    <row r="93" spans="1:14" x14ac:dyDescent="0.3">
      <c r="A93" s="35" t="s">
        <v>34</v>
      </c>
      <c r="B93" s="21">
        <f>COUNTIF('1988-89'!$C$5:$C$9793,A93)</f>
        <v>17</v>
      </c>
      <c r="C93" s="21">
        <f>COUNTIFS('1988-89'!$C:$C,$A93,'1988-89'!$F:$F,"WON")</f>
        <v>8</v>
      </c>
      <c r="D93" s="21">
        <f>COUNTIFS('1988-89'!$C:$C,$A93,'1988-89'!$F:$F,"DREW")</f>
        <v>1</v>
      </c>
      <c r="E93" s="21">
        <f>COUNTIFS('1988-89'!$C:$C,$A93,'1988-89'!$F:$F,"LOST")</f>
        <v>8</v>
      </c>
      <c r="F93" s="21">
        <f ca="1">SUMIF('1988-89'!$C$1:$H$793,$A93,'1988-89'!$G$1:$G$793)</f>
        <v>30</v>
      </c>
      <c r="G93" s="21">
        <f>SUMIF('1988-89'!$C$5:$C$552,A93,'1988-89'!$H$5:$H$552)</f>
        <v>29</v>
      </c>
      <c r="H93" s="23">
        <f t="shared" ref="H93:H133" si="2">C93/B93</f>
        <v>0.47058823529411764</v>
      </c>
      <c r="J93" s="20" t="s">
        <v>235</v>
      </c>
      <c r="K93" s="19">
        <f>COUNTIF('1988-89'!$I$1:$X$793,J93)</f>
        <v>1</v>
      </c>
      <c r="N93"/>
    </row>
    <row r="94" spans="1:14" x14ac:dyDescent="0.3">
      <c r="A94" s="41" t="s">
        <v>151</v>
      </c>
      <c r="B94" s="21">
        <f>COUNTIF('1988-89'!$C$5:$C$9793,A94)</f>
        <v>1</v>
      </c>
      <c r="C94" s="21">
        <f>COUNTIFS('1988-89'!$C:$C,$A94,'1988-89'!$F:$F,"WON")</f>
        <v>0</v>
      </c>
      <c r="D94" s="21">
        <f>COUNTIFS('1988-89'!$C:$C,$A94,'1988-89'!$F:$F,"DREW")</f>
        <v>0</v>
      </c>
      <c r="E94" s="21">
        <f>COUNTIFS('1988-89'!$C:$C,$A94,'1988-89'!$F:$F,"LOST")</f>
        <v>1</v>
      </c>
      <c r="F94" s="21">
        <f ca="1">SUMIF('1988-89'!$C$1:$H$793,$A94,'1988-89'!$G$1:$G$793)</f>
        <v>1</v>
      </c>
      <c r="G94" s="21">
        <f>SUMIF('1988-89'!$C$5:$C$552,A94,'1988-89'!$H$5:$H$552)</f>
        <v>5</v>
      </c>
      <c r="H94" s="23">
        <f t="shared" si="2"/>
        <v>0</v>
      </c>
      <c r="J94" s="20" t="s">
        <v>365</v>
      </c>
      <c r="K94" s="19">
        <f>COUNTIF('1988-89'!$I$1:$X$793,J94)</f>
        <v>2</v>
      </c>
      <c r="N94"/>
    </row>
    <row r="95" spans="1:14" x14ac:dyDescent="0.3">
      <c r="A95" s="35" t="s">
        <v>161</v>
      </c>
      <c r="B95" s="21">
        <f>COUNTIF('1988-89'!$C$5:$C$9793,A95)</f>
        <v>1</v>
      </c>
      <c r="C95" s="21">
        <f>COUNTIFS('1988-89'!$C:$C,$A95,'1988-89'!$F:$F,"WON")</f>
        <v>0</v>
      </c>
      <c r="D95" s="21">
        <f>COUNTIFS('1988-89'!$C:$C,$A95,'1988-89'!$F:$F,"DREW")</f>
        <v>0</v>
      </c>
      <c r="E95" s="21">
        <f>COUNTIFS('1988-89'!$C:$C,$A95,'1988-89'!$F:$F,"LOST")</f>
        <v>1</v>
      </c>
      <c r="F95" s="21">
        <f ca="1">SUMIF('1988-89'!$C$1:$H$793,$A95,'1988-89'!$G$1:$G$793)</f>
        <v>1</v>
      </c>
      <c r="G95" s="21">
        <f>SUMIF('1988-89'!$C$5:$C$552,A95,'1988-89'!$H$5:$H$552)</f>
        <v>9</v>
      </c>
      <c r="H95" s="23">
        <f t="shared" si="2"/>
        <v>0</v>
      </c>
      <c r="J95" s="20" t="s">
        <v>354</v>
      </c>
      <c r="K95" s="19">
        <f>COUNTIF('1988-89'!$I$1:$X$793,J95)</f>
        <v>9</v>
      </c>
      <c r="N95"/>
    </row>
    <row r="96" spans="1:14" x14ac:dyDescent="0.3">
      <c r="A96" s="35" t="s">
        <v>144</v>
      </c>
      <c r="B96" s="21">
        <f>COUNTIF('1988-89'!$C$5:$C$9793,A96)</f>
        <v>1</v>
      </c>
      <c r="C96" s="21">
        <f>COUNTIFS('1988-89'!$C:$C,$A96,'1988-89'!$F:$F,"WON")</f>
        <v>1</v>
      </c>
      <c r="D96" s="21">
        <f>COUNTIFS('1988-89'!$C:$C,$A96,'1988-89'!$F:$F,"DREW")</f>
        <v>0</v>
      </c>
      <c r="E96" s="21">
        <f>COUNTIFS('1988-89'!$C:$C,$A96,'1988-89'!$F:$F,"LOST")</f>
        <v>0</v>
      </c>
      <c r="F96" s="21">
        <f ca="1">SUMIF('1988-89'!$C$1:$H$793,$A96,'1988-89'!$G$1:$G$793)</f>
        <v>5</v>
      </c>
      <c r="G96" s="21">
        <f>SUMIF('1988-89'!$C$5:$C$552,A96,'1988-89'!$H$5:$H$552)</f>
        <v>1</v>
      </c>
      <c r="H96" s="23">
        <f t="shared" si="2"/>
        <v>1</v>
      </c>
      <c r="J96" s="20" t="s">
        <v>273</v>
      </c>
      <c r="K96" s="19">
        <f>COUNTIF('1988-89'!$I$1:$X$793,J96)</f>
        <v>3</v>
      </c>
      <c r="N96"/>
    </row>
    <row r="97" spans="1:14" x14ac:dyDescent="0.3">
      <c r="A97" s="35" t="s">
        <v>160</v>
      </c>
      <c r="B97" s="21">
        <f>COUNTIF('1988-89'!$C$5:$C$9793,A97)</f>
        <v>2</v>
      </c>
      <c r="C97" s="21">
        <f>COUNTIFS('1988-89'!$C:$C,$A97,'1988-89'!$F:$F,"WON")</f>
        <v>0</v>
      </c>
      <c r="D97" s="21">
        <f>COUNTIFS('1988-89'!$C:$C,$A97,'1988-89'!$F:$F,"DREW")</f>
        <v>1</v>
      </c>
      <c r="E97" s="21">
        <f>COUNTIFS('1988-89'!$C:$C,$A97,'1988-89'!$F:$F,"LOST")</f>
        <v>1</v>
      </c>
      <c r="F97" s="21">
        <f ca="1">SUMIF('1988-89'!$C$1:$H$793,$A97,'1988-89'!$G$1:$G$793)</f>
        <v>4</v>
      </c>
      <c r="G97" s="21">
        <f>SUMIF('1988-89'!$C$5:$C$552,A97,'1988-89'!$H$5:$H$552)</f>
        <v>10</v>
      </c>
      <c r="H97" s="23">
        <f t="shared" si="2"/>
        <v>0</v>
      </c>
      <c r="J97" s="20" t="s">
        <v>231</v>
      </c>
      <c r="K97" s="19">
        <f>COUNTIF('1988-89'!$I$1:$X$793,J97)</f>
        <v>4</v>
      </c>
      <c r="N97"/>
    </row>
    <row r="98" spans="1:14" x14ac:dyDescent="0.3">
      <c r="A98" s="38" t="s">
        <v>148</v>
      </c>
      <c r="B98" s="21">
        <f>COUNTIF('1988-89'!$C$5:$C$9793,A98)</f>
        <v>3</v>
      </c>
      <c r="C98" s="21">
        <f>COUNTIFS('1988-89'!$C:$C,$A98,'1988-89'!$F:$F,"WON")</f>
        <v>2</v>
      </c>
      <c r="D98" s="21">
        <f>COUNTIFS('1988-89'!$C:$C,$A98,'1988-89'!$F:$F,"DREW")</f>
        <v>1</v>
      </c>
      <c r="E98" s="21">
        <f>COUNTIFS('1988-89'!$C:$C,$A98,'1988-89'!$F:$F,"LOST")</f>
        <v>0</v>
      </c>
      <c r="F98" s="21">
        <f ca="1">SUMIF('1988-89'!$C$1:$H$793,$A98,'1988-89'!$G$1:$G$793)</f>
        <v>19</v>
      </c>
      <c r="G98" s="21">
        <f>SUMIF('1988-89'!$C$5:$C$552,A98,'1988-89'!$H$5:$H$552)</f>
        <v>5</v>
      </c>
      <c r="H98" s="23">
        <f t="shared" si="2"/>
        <v>0.66666666666666663</v>
      </c>
      <c r="J98" s="20" t="s">
        <v>293</v>
      </c>
      <c r="K98" s="19">
        <f>COUNTIF('1988-89'!$I$1:$X$793,J98)</f>
        <v>1</v>
      </c>
      <c r="N98"/>
    </row>
    <row r="99" spans="1:14" x14ac:dyDescent="0.3">
      <c r="A99" s="39" t="s">
        <v>35</v>
      </c>
      <c r="B99" s="21">
        <f>COUNTIF('1988-89'!$C$5:$C$9793,A99)</f>
        <v>10</v>
      </c>
      <c r="C99" s="21">
        <f>COUNTIFS('1988-89'!$C:$C,$A99,'1988-89'!$F:$F,"WON")</f>
        <v>3</v>
      </c>
      <c r="D99" s="21">
        <f>COUNTIFS('1988-89'!$C:$C,$A99,'1988-89'!$F:$F,"DREW")</f>
        <v>1</v>
      </c>
      <c r="E99" s="21">
        <f>COUNTIFS('1988-89'!$C:$C,$A99,'1988-89'!$F:$F,"LOST")</f>
        <v>6</v>
      </c>
      <c r="F99" s="21">
        <f ca="1">SUMIF('1988-89'!$C$1:$H$793,$A99,'1988-89'!$G$1:$G$793)</f>
        <v>16</v>
      </c>
      <c r="G99" s="21">
        <f>SUMIF('1988-89'!$C$5:$C$552,A99,'1988-89'!$H$5:$H$552)</f>
        <v>29</v>
      </c>
      <c r="H99" s="23">
        <f t="shared" si="2"/>
        <v>0.3</v>
      </c>
      <c r="J99" s="20" t="s">
        <v>322</v>
      </c>
      <c r="K99" s="19">
        <f>COUNTIF('1988-89'!$I$1:$X$793,J99)</f>
        <v>5</v>
      </c>
      <c r="N99"/>
    </row>
    <row r="100" spans="1:14" x14ac:dyDescent="0.3">
      <c r="A100" s="38" t="s">
        <v>36</v>
      </c>
      <c r="B100" s="21">
        <f>COUNTIF('1988-89'!$C$5:$C$9793,A100)</f>
        <v>6</v>
      </c>
      <c r="C100" s="21">
        <f>COUNTIFS('1988-89'!$C:$C,$A100,'1988-89'!$F:$F,"WON")</f>
        <v>2</v>
      </c>
      <c r="D100" s="21">
        <f>COUNTIFS('1988-89'!$C:$C,$A100,'1988-89'!$F:$F,"DREW")</f>
        <v>1</v>
      </c>
      <c r="E100" s="21">
        <f>COUNTIFS('1988-89'!$C:$C,$A100,'1988-89'!$F:$F,"LOST")</f>
        <v>3</v>
      </c>
      <c r="F100" s="21">
        <f ca="1">SUMIF('1988-89'!$C$1:$H$793,$A100,'1988-89'!$G$1:$G$793)</f>
        <v>7</v>
      </c>
      <c r="G100" s="21">
        <f>SUMIF('1988-89'!$C$5:$C$552,A100,'1988-89'!$H$5:$H$552)</f>
        <v>13</v>
      </c>
      <c r="H100" s="23">
        <f t="shared" si="2"/>
        <v>0.33333333333333331</v>
      </c>
      <c r="J100" s="20" t="s">
        <v>377</v>
      </c>
      <c r="K100" s="19">
        <f>COUNTIF('1988-89'!$I$1:$X$793,J100)</f>
        <v>1</v>
      </c>
      <c r="N100"/>
    </row>
    <row r="101" spans="1:14" x14ac:dyDescent="0.3">
      <c r="A101" s="35" t="s">
        <v>108</v>
      </c>
      <c r="B101" s="21">
        <f>COUNTIF('1988-89'!$C$5:$C$9793,A101)</f>
        <v>1</v>
      </c>
      <c r="C101" s="21">
        <f>COUNTIFS('1988-89'!$C:$C,$A101,'1988-89'!$F:$F,"WON")</f>
        <v>1</v>
      </c>
      <c r="D101" s="21">
        <f>COUNTIFS('1988-89'!$C:$C,$A101,'1988-89'!$F:$F,"DREW")</f>
        <v>0</v>
      </c>
      <c r="E101" s="21">
        <f>COUNTIFS('1988-89'!$C:$C,$A101,'1988-89'!$F:$F,"LOST")</f>
        <v>0</v>
      </c>
      <c r="F101" s="21">
        <f ca="1">SUMIF('1988-89'!$C$1:$H$793,$A101,'1988-89'!$G$1:$G$793)</f>
        <v>5</v>
      </c>
      <c r="G101" s="21">
        <f>SUMIF('1988-89'!$C$5:$C$552,A101,'1988-89'!$H$5:$H$552)</f>
        <v>1</v>
      </c>
      <c r="H101" s="23">
        <f t="shared" si="2"/>
        <v>1</v>
      </c>
      <c r="J101" s="20" t="s">
        <v>243</v>
      </c>
      <c r="K101" s="19">
        <f>COUNTIF('1988-89'!$I$1:$X$793,J101)</f>
        <v>4</v>
      </c>
      <c r="N101"/>
    </row>
    <row r="102" spans="1:14" x14ac:dyDescent="0.3">
      <c r="A102" s="35" t="s">
        <v>37</v>
      </c>
      <c r="B102" s="21">
        <f>COUNTIF('1988-89'!$C$5:$C$9793,A102)</f>
        <v>1</v>
      </c>
      <c r="C102" s="21">
        <f>COUNTIFS('1988-89'!$C:$C,$A102,'1988-89'!$F:$F,"WON")</f>
        <v>1</v>
      </c>
      <c r="D102" s="21">
        <f>COUNTIFS('1988-89'!$C:$C,$A102,'1988-89'!$F:$F,"DREW")</f>
        <v>0</v>
      </c>
      <c r="E102" s="21">
        <f>COUNTIFS('1988-89'!$C:$C,$A102,'1988-89'!$F:$F,"LOST")</f>
        <v>0</v>
      </c>
      <c r="F102" s="21">
        <f ca="1">SUMIF('1988-89'!$C$1:$H$793,$A102,'1988-89'!$G$1:$G$793)</f>
        <v>4</v>
      </c>
      <c r="G102" s="21">
        <f>SUMIF('1988-89'!$C$5:$C$552,A102,'1988-89'!$H$5:$H$552)</f>
        <v>0</v>
      </c>
      <c r="H102" s="23">
        <f t="shared" si="2"/>
        <v>1</v>
      </c>
      <c r="J102" s="18" t="s">
        <v>201</v>
      </c>
      <c r="K102" s="19">
        <f>COUNTIF('1988-89'!$I$1:$X$793,J102)</f>
        <v>1</v>
      </c>
      <c r="N102"/>
    </row>
    <row r="103" spans="1:14" x14ac:dyDescent="0.3">
      <c r="A103" s="40" t="s">
        <v>38</v>
      </c>
      <c r="B103" s="21">
        <f>COUNTIF('1988-89'!$C$5:$C$9793,A103)</f>
        <v>3</v>
      </c>
      <c r="C103" s="21">
        <f>COUNTIFS('1988-89'!$C:$C,$A103,'1988-89'!$F:$F,"WON")</f>
        <v>2</v>
      </c>
      <c r="D103" s="21">
        <f>COUNTIFS('1988-89'!$C:$C,$A103,'1988-89'!$F:$F,"DREW")</f>
        <v>0</v>
      </c>
      <c r="E103" s="21">
        <f>COUNTIFS('1988-89'!$C:$C,$A103,'1988-89'!$F:$F,"LOST")</f>
        <v>1</v>
      </c>
      <c r="F103" s="21">
        <f ca="1">SUMIF('1988-89'!$C$1:$H$793,$A103,'1988-89'!$G$1:$G$793)</f>
        <v>14</v>
      </c>
      <c r="G103" s="21">
        <f>SUMIF('1988-89'!$C$5:$C$552,A103,'1988-89'!$H$5:$H$552)</f>
        <v>3</v>
      </c>
      <c r="H103" s="23">
        <f t="shared" si="2"/>
        <v>0.66666666666666663</v>
      </c>
      <c r="J103" s="18" t="s">
        <v>204</v>
      </c>
      <c r="K103" s="19">
        <f>COUNTIF('1988-89'!$I$1:$X$793,J103)</f>
        <v>5</v>
      </c>
      <c r="N103"/>
    </row>
    <row r="104" spans="1:14" x14ac:dyDescent="0.3">
      <c r="A104" s="39" t="s">
        <v>39</v>
      </c>
      <c r="B104" s="21">
        <f>COUNTIF('1988-89'!$C$5:$C$9793,A104)</f>
        <v>10</v>
      </c>
      <c r="C104" s="21">
        <f>COUNTIFS('1988-89'!$C:$C,$A104,'1988-89'!$F:$F,"WON")</f>
        <v>1</v>
      </c>
      <c r="D104" s="21">
        <f>COUNTIFS('1988-89'!$C:$C,$A104,'1988-89'!$F:$F,"DREW")</f>
        <v>4</v>
      </c>
      <c r="E104" s="21">
        <f>COUNTIFS('1988-89'!$C:$C,$A104,'1988-89'!$F:$F,"LOST")</f>
        <v>5</v>
      </c>
      <c r="F104" s="21">
        <f ca="1">SUMIF('1988-89'!$C$1:$H$793,$A104,'1988-89'!$G$1:$G$793)</f>
        <v>16</v>
      </c>
      <c r="G104" s="21">
        <f>SUMIF('1988-89'!$C$5:$C$552,A104,'1988-89'!$H$5:$H$552)</f>
        <v>29</v>
      </c>
      <c r="H104" s="23">
        <f t="shared" si="2"/>
        <v>0.1</v>
      </c>
      <c r="J104" s="20" t="s">
        <v>385</v>
      </c>
      <c r="K104" s="19">
        <f>COUNTIF('1988-89'!$I$1:$X$793,J104)</f>
        <v>1</v>
      </c>
      <c r="N104"/>
    </row>
    <row r="105" spans="1:14" x14ac:dyDescent="0.3">
      <c r="A105" s="35" t="s">
        <v>40</v>
      </c>
      <c r="B105" s="21">
        <f>COUNTIF('1988-89'!$C$5:$C$9793,A105)</f>
        <v>2</v>
      </c>
      <c r="C105" s="21">
        <f>COUNTIFS('1988-89'!$C:$C,$A105,'1988-89'!$F:$F,"WON")</f>
        <v>1</v>
      </c>
      <c r="D105" s="21">
        <f>COUNTIFS('1988-89'!$C:$C,$A105,'1988-89'!$F:$F,"DREW")</f>
        <v>0</v>
      </c>
      <c r="E105" s="21">
        <f>COUNTIFS('1988-89'!$C:$C,$A105,'1988-89'!$F:$F,"LOST")</f>
        <v>1</v>
      </c>
      <c r="F105" s="21">
        <f ca="1">SUMIF('1988-89'!$C$1:$H$793,$A105,'1988-89'!$G$1:$G$793)</f>
        <v>4</v>
      </c>
      <c r="G105" s="21">
        <f>SUMIF('1988-89'!$C$5:$C$552,A105,'1988-89'!$H$5:$H$552)</f>
        <v>4</v>
      </c>
      <c r="H105" s="23">
        <f t="shared" si="2"/>
        <v>0.5</v>
      </c>
      <c r="J105" s="20" t="s">
        <v>248</v>
      </c>
      <c r="K105" s="19">
        <f>COUNTIF('1988-89'!$I$1:$X$793,J105)</f>
        <v>10</v>
      </c>
      <c r="N105"/>
    </row>
    <row r="106" spans="1:14" x14ac:dyDescent="0.3">
      <c r="A106" s="35" t="s">
        <v>41</v>
      </c>
      <c r="B106" s="21">
        <f>COUNTIF('1988-89'!$C$5:$C$9793,A106)</f>
        <v>1</v>
      </c>
      <c r="C106" s="21">
        <f>COUNTIFS('1988-89'!$C:$C,$A106,'1988-89'!$F:$F,"WON")</f>
        <v>1</v>
      </c>
      <c r="D106" s="21">
        <f>COUNTIFS('1988-89'!$C:$C,$A106,'1988-89'!$F:$F,"DREW")</f>
        <v>0</v>
      </c>
      <c r="E106" s="21">
        <f>COUNTIFS('1988-89'!$C:$C,$A106,'1988-89'!$F:$F,"LOST")</f>
        <v>0</v>
      </c>
      <c r="F106" s="21">
        <f ca="1">SUMIF('1988-89'!$C$1:$H$793,$A106,'1988-89'!$G$1:$G$793)</f>
        <v>4</v>
      </c>
      <c r="G106" s="21">
        <f>SUMIF('1988-89'!$C$5:$C$552,A106,'1988-89'!$H$5:$H$552)</f>
        <v>1</v>
      </c>
      <c r="H106" s="23">
        <f t="shared" si="2"/>
        <v>1</v>
      </c>
      <c r="J106" s="20" t="s">
        <v>321</v>
      </c>
      <c r="K106" s="19">
        <f>COUNTIF('1988-89'!$I$1:$X$793,J106)</f>
        <v>1</v>
      </c>
      <c r="N106"/>
    </row>
    <row r="107" spans="1:14" x14ac:dyDescent="0.3">
      <c r="A107" s="35" t="s">
        <v>42</v>
      </c>
      <c r="B107" s="21">
        <f>COUNTIF('1988-89'!$C$5:$C$9793,A107)</f>
        <v>1</v>
      </c>
      <c r="C107" s="21">
        <f>COUNTIFS('1988-89'!$C:$C,$A107,'1988-89'!$F:$F,"WON")</f>
        <v>1</v>
      </c>
      <c r="D107" s="21">
        <f>COUNTIFS('1988-89'!$C:$C,$A107,'1988-89'!$F:$F,"DREW")</f>
        <v>0</v>
      </c>
      <c r="E107" s="21">
        <f>COUNTIFS('1988-89'!$C:$C,$A107,'1988-89'!$F:$F,"LOST")</f>
        <v>0</v>
      </c>
      <c r="F107" s="21">
        <f ca="1">SUMIF('1988-89'!$C$1:$H$793,$A107,'1988-89'!$G$1:$G$793)</f>
        <v>4</v>
      </c>
      <c r="G107" s="21">
        <f>SUMIF('1988-89'!$C$5:$C$552,A107,'1988-89'!$H$5:$H$552)</f>
        <v>3</v>
      </c>
      <c r="H107" s="23">
        <f t="shared" si="2"/>
        <v>1</v>
      </c>
      <c r="J107" s="20" t="s">
        <v>420</v>
      </c>
      <c r="K107" s="19">
        <f>COUNTIF('1988-89'!$I$1:$X$793,J107)</f>
        <v>2</v>
      </c>
      <c r="N107"/>
    </row>
    <row r="108" spans="1:14" x14ac:dyDescent="0.3">
      <c r="A108" s="40" t="s">
        <v>43</v>
      </c>
      <c r="B108" s="21">
        <f>COUNTIF('1988-89'!$C$5:$C$9793,A108)</f>
        <v>1</v>
      </c>
      <c r="C108" s="21">
        <f>COUNTIFS('1988-89'!$C:$C,$A108,'1988-89'!$F:$F,"WON")</f>
        <v>1</v>
      </c>
      <c r="D108" s="21">
        <f>COUNTIFS('1988-89'!$C:$C,$A108,'1988-89'!$F:$F,"DREW")</f>
        <v>0</v>
      </c>
      <c r="E108" s="21">
        <f>COUNTIFS('1988-89'!$C:$C,$A108,'1988-89'!$F:$F,"LOST")</f>
        <v>0</v>
      </c>
      <c r="F108" s="21">
        <f ca="1">SUMIF('1988-89'!$C$1:$H$793,$A108,'1988-89'!$G$1:$G$793)</f>
        <v>6</v>
      </c>
      <c r="G108" s="21">
        <f>SUMIF('1988-89'!$C$5:$C$552,A108,'1988-89'!$H$5:$H$552)</f>
        <v>1</v>
      </c>
      <c r="H108" s="23">
        <f t="shared" si="2"/>
        <v>1</v>
      </c>
      <c r="J108" s="18" t="s">
        <v>227</v>
      </c>
      <c r="K108" s="19">
        <f>COUNTIF('1988-89'!$I$1:$X$793,J108)</f>
        <v>5</v>
      </c>
      <c r="N108"/>
    </row>
    <row r="109" spans="1:14" x14ac:dyDescent="0.3">
      <c r="A109" s="39" t="s">
        <v>44</v>
      </c>
      <c r="B109" s="21">
        <f>COUNTIF('1988-89'!$C$5:$C$9793,A109)</f>
        <v>6</v>
      </c>
      <c r="C109" s="21">
        <f>COUNTIFS('1988-89'!$C:$C,$A109,'1988-89'!$F:$F,"WON")</f>
        <v>4</v>
      </c>
      <c r="D109" s="21">
        <f>COUNTIFS('1988-89'!$C:$C,$A109,'1988-89'!$F:$F,"DREW")</f>
        <v>0</v>
      </c>
      <c r="E109" s="21">
        <f>COUNTIFS('1988-89'!$C:$C,$A109,'1988-89'!$F:$F,"LOST")</f>
        <v>2</v>
      </c>
      <c r="F109" s="21">
        <f ca="1">SUMIF('1988-89'!$C$1:$H$793,$A109,'1988-89'!$G$1:$G$793)</f>
        <v>28</v>
      </c>
      <c r="G109" s="21">
        <f>SUMIF('1988-89'!$C$5:$C$552,A109,'1988-89'!$H$5:$H$552)</f>
        <v>12</v>
      </c>
      <c r="H109" s="23">
        <f t="shared" si="2"/>
        <v>0.66666666666666663</v>
      </c>
      <c r="J109" s="20" t="s">
        <v>394</v>
      </c>
      <c r="K109" s="19">
        <f>COUNTIF('1988-89'!$I$1:$X$793,J109)</f>
        <v>2</v>
      </c>
      <c r="N109"/>
    </row>
    <row r="110" spans="1:14" x14ac:dyDescent="0.3">
      <c r="A110" s="38" t="s">
        <v>147</v>
      </c>
      <c r="B110" s="21">
        <f>COUNTIF('1988-89'!$C$5:$C$9793,A110)</f>
        <v>3</v>
      </c>
      <c r="C110" s="21">
        <f>COUNTIFS('1988-89'!$C:$C,$A110,'1988-89'!$F:$F,"WON")</f>
        <v>0</v>
      </c>
      <c r="D110" s="21">
        <f>COUNTIFS('1988-89'!$C:$C,$A110,'1988-89'!$F:$F,"DREW")</f>
        <v>0</v>
      </c>
      <c r="E110" s="21">
        <f>COUNTIFS('1988-89'!$C:$C,$A110,'1988-89'!$F:$F,"LOST")</f>
        <v>3</v>
      </c>
      <c r="F110" s="21">
        <f ca="1">SUMIF('1988-89'!$C$1:$H$793,$A110,'1988-89'!$G$1:$G$793)</f>
        <v>4</v>
      </c>
      <c r="G110" s="21">
        <f>SUMIF('1988-89'!$C$5:$C$552,A110,'1988-89'!$H$5:$H$552)</f>
        <v>13</v>
      </c>
      <c r="H110" s="23">
        <f t="shared" si="2"/>
        <v>0</v>
      </c>
      <c r="J110" s="20" t="s">
        <v>419</v>
      </c>
      <c r="K110" s="19">
        <f>COUNTIF('1988-89'!$I$1:$X$793,J110)</f>
        <v>1</v>
      </c>
      <c r="N110"/>
    </row>
    <row r="111" spans="1:14" x14ac:dyDescent="0.3">
      <c r="A111" s="38" t="s">
        <v>45</v>
      </c>
      <c r="B111" s="21">
        <f>COUNTIF('1988-89'!$C$5:$C$9793,A111)</f>
        <v>7</v>
      </c>
      <c r="C111" s="21">
        <f>COUNTIFS('1988-89'!$C:$C,$A111,'1988-89'!$F:$F,"WON")</f>
        <v>2</v>
      </c>
      <c r="D111" s="21">
        <f>COUNTIFS('1988-89'!$C:$C,$A111,'1988-89'!$F:$F,"DREW")</f>
        <v>3</v>
      </c>
      <c r="E111" s="21">
        <f>COUNTIFS('1988-89'!$C:$C,$A111,'1988-89'!$F:$F,"LOST")</f>
        <v>2</v>
      </c>
      <c r="F111" s="21">
        <f ca="1">SUMIF('1988-89'!$C$1:$H$793,$A111,'1988-89'!$G$1:$G$793)</f>
        <v>20</v>
      </c>
      <c r="G111" s="21">
        <f>SUMIF('1988-89'!$C$5:$C$552,A111,'1988-89'!$H$5:$H$552)</f>
        <v>10</v>
      </c>
      <c r="H111" s="23">
        <f t="shared" si="2"/>
        <v>0.2857142857142857</v>
      </c>
      <c r="J111" s="18" t="s">
        <v>209</v>
      </c>
      <c r="K111" s="19">
        <f>COUNTIF('1988-89'!$I$1:$X$793,J111)</f>
        <v>7</v>
      </c>
      <c r="N111"/>
    </row>
    <row r="112" spans="1:14" x14ac:dyDescent="0.3">
      <c r="A112" s="38" t="s">
        <v>155</v>
      </c>
      <c r="B112" s="21">
        <f>COUNTIF('1988-89'!$C$5:$C$9793,A112)</f>
        <v>1</v>
      </c>
      <c r="C112" s="21">
        <f>COUNTIFS('1988-89'!$C:$C,$A112,'1988-89'!$F:$F,"WON")</f>
        <v>1</v>
      </c>
      <c r="D112" s="21">
        <f>COUNTIFS('1988-89'!$C:$C,$A112,'1988-89'!$F:$F,"DREW")</f>
        <v>0</v>
      </c>
      <c r="E112" s="21">
        <f>COUNTIFS('1988-89'!$C:$C,$A112,'1988-89'!$F:$F,"LOST")</f>
        <v>0</v>
      </c>
      <c r="F112" s="21">
        <f ca="1">SUMIF('1988-89'!$C$1:$H$793,$A112,'1988-89'!$G$1:$G$793)</f>
        <v>7</v>
      </c>
      <c r="G112" s="21">
        <f>SUMIF('1988-89'!$C$5:$C$552,A112,'1988-89'!$H$5:$H$552)</f>
        <v>4</v>
      </c>
      <c r="H112" s="23">
        <f t="shared" si="2"/>
        <v>1</v>
      </c>
      <c r="J112" s="20" t="s">
        <v>331</v>
      </c>
      <c r="K112" s="19">
        <f>COUNTIF('1988-89'!$I$1:$X$793,J112)</f>
        <v>4</v>
      </c>
      <c r="N112"/>
    </row>
    <row r="113" spans="1:14" x14ac:dyDescent="0.3">
      <c r="A113" s="40" t="s">
        <v>138</v>
      </c>
      <c r="B113" s="21">
        <f>COUNTIF('1988-89'!$C$5:$C$9793,A113)</f>
        <v>1</v>
      </c>
      <c r="C113" s="21">
        <f>COUNTIFS('1988-89'!$C:$C,$A113,'1988-89'!$F:$F,"WON")</f>
        <v>1</v>
      </c>
      <c r="D113" s="21">
        <f>COUNTIFS('1988-89'!$C:$C,$A113,'1988-89'!$F:$F,"DREW")</f>
        <v>0</v>
      </c>
      <c r="E113" s="21">
        <f>COUNTIFS('1988-89'!$C:$C,$A113,'1988-89'!$F:$F,"LOST")</f>
        <v>0</v>
      </c>
      <c r="F113" s="21">
        <f ca="1">SUMIF('1988-89'!$C$1:$H$793,$A113,'1988-89'!$G$1:$G$793)</f>
        <v>4</v>
      </c>
      <c r="G113" s="21">
        <f>SUMIF('1988-89'!$C$5:$C$552,A113,'1988-89'!$H$5:$H$552)</f>
        <v>0</v>
      </c>
      <c r="H113" s="23">
        <f t="shared" si="2"/>
        <v>1</v>
      </c>
      <c r="J113" s="20" t="s">
        <v>280</v>
      </c>
      <c r="K113" s="19">
        <f>COUNTIF('1988-89'!$I$1:$X$793,J113)</f>
        <v>5</v>
      </c>
      <c r="N113"/>
    </row>
    <row r="114" spans="1:14" x14ac:dyDescent="0.3">
      <c r="A114" s="38" t="s">
        <v>46</v>
      </c>
      <c r="B114" s="21">
        <f>COUNTIF('1988-89'!$C$5:$C$9793,A114)</f>
        <v>17</v>
      </c>
      <c r="C114" s="21">
        <f>COUNTIFS('1988-89'!$C:$C,$A114,'1988-89'!$F:$F,"WON")</f>
        <v>8</v>
      </c>
      <c r="D114" s="21">
        <f>COUNTIFS('1988-89'!$C:$C,$A114,'1988-89'!$F:$F,"DREW")</f>
        <v>4</v>
      </c>
      <c r="E114" s="21">
        <f>COUNTIFS('1988-89'!$C:$C,$A114,'1988-89'!$F:$F,"LOST")</f>
        <v>5</v>
      </c>
      <c r="F114" s="21">
        <f ca="1">SUMIF('1988-89'!$C$1:$H$793,$A114,'1988-89'!$G$1:$G$793)</f>
        <v>41</v>
      </c>
      <c r="G114" s="21">
        <f>SUMIF('1988-89'!$C$5:$C$552,A114,'1988-89'!$H$5:$H$552)</f>
        <v>39</v>
      </c>
      <c r="H114" s="23">
        <f t="shared" si="2"/>
        <v>0.47058823529411764</v>
      </c>
      <c r="J114" s="20" t="s">
        <v>416</v>
      </c>
      <c r="K114" s="19">
        <f>COUNTIF('1988-89'!$I$1:$X$793,J114)</f>
        <v>4</v>
      </c>
      <c r="N114"/>
    </row>
    <row r="115" spans="1:14" x14ac:dyDescent="0.3">
      <c r="A115" s="38" t="s">
        <v>47</v>
      </c>
      <c r="B115" s="21">
        <f>COUNTIF('1988-89'!$C$5:$C$9793,A115)</f>
        <v>2</v>
      </c>
      <c r="C115" s="21">
        <f>COUNTIFS('1988-89'!$C:$C,$A115,'1988-89'!$F:$F,"WON")</f>
        <v>1</v>
      </c>
      <c r="D115" s="21">
        <f>COUNTIFS('1988-89'!$C:$C,$A115,'1988-89'!$F:$F,"DREW")</f>
        <v>0</v>
      </c>
      <c r="E115" s="21">
        <f>COUNTIFS('1988-89'!$C:$C,$A115,'1988-89'!$F:$F,"LOST")</f>
        <v>1</v>
      </c>
      <c r="F115" s="21">
        <f ca="1">SUMIF('1988-89'!$C$1:$H$793,$A115,'1988-89'!$G$1:$G$793)</f>
        <v>3</v>
      </c>
      <c r="G115" s="21">
        <f>SUMIF('1988-89'!$C$5:$C$552,A115,'1988-89'!$H$5:$H$552)</f>
        <v>2</v>
      </c>
      <c r="H115" s="23">
        <f t="shared" si="2"/>
        <v>0.5</v>
      </c>
      <c r="J115" s="20" t="s">
        <v>325</v>
      </c>
      <c r="K115" s="19">
        <f>COUNTIF('1988-89'!$I$1:$X$793,J115)</f>
        <v>20</v>
      </c>
      <c r="N115"/>
    </row>
    <row r="116" spans="1:14" x14ac:dyDescent="0.3">
      <c r="A116" s="35" t="s">
        <v>48</v>
      </c>
      <c r="B116" s="21">
        <f>COUNTIF('1988-89'!$C$5:$C$9793,A116)</f>
        <v>1</v>
      </c>
      <c r="C116" s="21">
        <f>COUNTIFS('1988-89'!$C:$C,$A116,'1988-89'!$F:$F,"WON")</f>
        <v>1</v>
      </c>
      <c r="D116" s="21">
        <f>COUNTIFS('1988-89'!$C:$C,$A116,'1988-89'!$F:$F,"DREW")</f>
        <v>0</v>
      </c>
      <c r="E116" s="21">
        <f>COUNTIFS('1988-89'!$C:$C,$A116,'1988-89'!$F:$F,"LOST")</f>
        <v>0</v>
      </c>
      <c r="F116" s="21">
        <f ca="1">SUMIF('1988-89'!$C$1:$H$793,$A116,'1988-89'!$G$1:$G$793)</f>
        <v>2</v>
      </c>
      <c r="G116" s="21">
        <f>SUMIF('1988-89'!$C$5:$C$552,A116,'1988-89'!$H$5:$H$552)</f>
        <v>0</v>
      </c>
      <c r="H116" s="23">
        <f t="shared" si="2"/>
        <v>1</v>
      </c>
      <c r="J116" s="20" t="s">
        <v>407</v>
      </c>
      <c r="K116" s="19">
        <f>COUNTIF('1988-89'!$I$1:$X$793,J116)</f>
        <v>1</v>
      </c>
      <c r="N116"/>
    </row>
    <row r="117" spans="1:14" x14ac:dyDescent="0.3">
      <c r="A117" s="38" t="s">
        <v>49</v>
      </c>
      <c r="B117" s="21">
        <f>COUNTIF('1988-89'!$C$5:$C$9793,A117)</f>
        <v>1</v>
      </c>
      <c r="C117" s="21">
        <f>COUNTIFS('1988-89'!$C:$C,$A117,'1988-89'!$F:$F,"WON")</f>
        <v>1</v>
      </c>
      <c r="D117" s="21">
        <f>COUNTIFS('1988-89'!$C:$C,$A117,'1988-89'!$F:$F,"DREW")</f>
        <v>0</v>
      </c>
      <c r="E117" s="21">
        <f>COUNTIFS('1988-89'!$C:$C,$A117,'1988-89'!$F:$F,"LOST")</f>
        <v>0</v>
      </c>
      <c r="F117" s="21">
        <f ca="1">SUMIF('1988-89'!$C$1:$H$793,$A117,'1988-89'!$G$1:$G$793)</f>
        <v>7</v>
      </c>
      <c r="G117" s="21">
        <f>SUMIF('1988-89'!$C$5:$C$552,A117,'1988-89'!$H$5:$H$552)</f>
        <v>1</v>
      </c>
      <c r="H117" s="23">
        <f t="shared" si="2"/>
        <v>1</v>
      </c>
      <c r="J117" s="20" t="s">
        <v>276</v>
      </c>
      <c r="K117" s="19">
        <f>COUNTIF('1988-89'!$I$1:$X$793,J117)</f>
        <v>7</v>
      </c>
      <c r="N117"/>
    </row>
    <row r="118" spans="1:14" x14ac:dyDescent="0.3">
      <c r="A118" s="38" t="s">
        <v>50</v>
      </c>
      <c r="B118" s="21">
        <f>COUNTIF('1988-89'!$C$5:$C$9793,A118)</f>
        <v>1</v>
      </c>
      <c r="C118" s="21">
        <f>COUNTIFS('1988-89'!$C:$C,$A118,'1988-89'!$F:$F,"WON")</f>
        <v>1</v>
      </c>
      <c r="D118" s="21">
        <f>COUNTIFS('1988-89'!$C:$C,$A118,'1988-89'!$F:$F,"DREW")</f>
        <v>0</v>
      </c>
      <c r="E118" s="21">
        <f>COUNTIFS('1988-89'!$C:$C,$A118,'1988-89'!$F:$F,"LOST")</f>
        <v>0</v>
      </c>
      <c r="F118" s="21">
        <f ca="1">SUMIF('1988-89'!$C$1:$H$793,$A118,'1988-89'!$G$1:$G$793)</f>
        <v>5</v>
      </c>
      <c r="G118" s="21">
        <f>SUMIF('1988-89'!$C$5:$C$552,A118,'1988-89'!$H$5:$H$552)</f>
        <v>1</v>
      </c>
      <c r="H118" s="23">
        <f t="shared" si="2"/>
        <v>1</v>
      </c>
      <c r="J118" s="20" t="s">
        <v>428</v>
      </c>
      <c r="K118" s="19">
        <f>COUNTIF('1988-89'!$I$1:$X$793,J118)</f>
        <v>2</v>
      </c>
      <c r="N118"/>
    </row>
    <row r="119" spans="1:14" x14ac:dyDescent="0.3">
      <c r="A119" s="38" t="s">
        <v>51</v>
      </c>
      <c r="B119" s="21">
        <f>COUNTIF('1988-89'!$C$5:$C$9793,A119)</f>
        <v>1</v>
      </c>
      <c r="C119" s="21">
        <f>COUNTIFS('1988-89'!$C:$C,$A119,'1988-89'!$F:$F,"WON")</f>
        <v>0</v>
      </c>
      <c r="D119" s="21">
        <f>COUNTIFS('1988-89'!$C:$C,$A119,'1988-89'!$F:$F,"DREW")</f>
        <v>0</v>
      </c>
      <c r="E119" s="21">
        <f>COUNTIFS('1988-89'!$C:$C,$A119,'1988-89'!$F:$F,"LOST")</f>
        <v>1</v>
      </c>
      <c r="F119" s="21">
        <f ca="1">SUMIF('1988-89'!$C$1:$H$793,$A119,'1988-89'!$G$1:$G$793)</f>
        <v>1</v>
      </c>
      <c r="G119" s="21">
        <f>SUMIF('1988-89'!$C$5:$C$552,A119,'1988-89'!$H$5:$H$552)</f>
        <v>3</v>
      </c>
      <c r="H119" s="23">
        <f t="shared" si="2"/>
        <v>0</v>
      </c>
      <c r="J119" s="20" t="s">
        <v>320</v>
      </c>
      <c r="K119" s="19">
        <f>COUNTIF('1988-89'!$I$1:$X$793,J119)</f>
        <v>4</v>
      </c>
      <c r="N119"/>
    </row>
    <row r="120" spans="1:14" x14ac:dyDescent="0.3">
      <c r="A120" s="35" t="s">
        <v>152</v>
      </c>
      <c r="B120" s="21">
        <f>COUNTIF('1988-89'!$C$5:$C$9793,A120)</f>
        <v>1</v>
      </c>
      <c r="C120" s="21">
        <f>COUNTIFS('1988-89'!$C:$C,$A120,'1988-89'!$F:$F,"WON")</f>
        <v>0</v>
      </c>
      <c r="D120" s="21">
        <f>COUNTIFS('1988-89'!$C:$C,$A120,'1988-89'!$F:$F,"DREW")</f>
        <v>0</v>
      </c>
      <c r="E120" s="21">
        <f>COUNTIFS('1988-89'!$C:$C,$A120,'1988-89'!$F:$F,"LOST")</f>
        <v>1</v>
      </c>
      <c r="F120" s="21">
        <f ca="1">SUMIF('1988-89'!$C$1:$H$793,$A120,'1988-89'!$G$1:$G$793)</f>
        <v>2</v>
      </c>
      <c r="G120" s="21">
        <f>SUMIF('1988-89'!$C$5:$C$552,A120,'1988-89'!$H$5:$H$552)</f>
        <v>7</v>
      </c>
      <c r="H120" s="23">
        <f t="shared" si="2"/>
        <v>0</v>
      </c>
      <c r="J120" s="20" t="s">
        <v>393</v>
      </c>
      <c r="K120" s="19">
        <f>COUNTIF('1988-89'!$I$1:$X$793,J120)</f>
        <v>3</v>
      </c>
      <c r="N120"/>
    </row>
    <row r="121" spans="1:14" x14ac:dyDescent="0.3">
      <c r="A121" s="35" t="s">
        <v>176</v>
      </c>
      <c r="B121" s="21">
        <f>COUNTIF('1988-89'!$C$5:$C$9793,A121)</f>
        <v>1</v>
      </c>
      <c r="C121" s="21">
        <f>COUNTIFS('1988-89'!$C:$C,$A121,'1988-89'!$F:$F,"WON")</f>
        <v>0</v>
      </c>
      <c r="D121" s="21">
        <f>COUNTIFS('1988-89'!$C:$C,$A121,'1988-89'!$F:$F,"DREW")</f>
        <v>1</v>
      </c>
      <c r="E121" s="21">
        <f>COUNTIFS('1988-89'!$C:$C,$A121,'1988-89'!$F:$F,"LOST")</f>
        <v>0</v>
      </c>
      <c r="F121" s="21">
        <f ca="1">SUMIF('1988-89'!$C$1:$H$793,$A121,'1988-89'!$G$1:$G$793)</f>
        <v>1</v>
      </c>
      <c r="G121" s="21">
        <f>SUMIF('1988-89'!$C$5:$C$552,A121,'1988-89'!$H$5:$H$552)</f>
        <v>1</v>
      </c>
      <c r="H121" s="23">
        <f t="shared" si="2"/>
        <v>0</v>
      </c>
      <c r="J121" s="20" t="s">
        <v>326</v>
      </c>
      <c r="K121" s="19">
        <f>COUNTIF('1988-89'!$I$1:$X$793,J121)</f>
        <v>32</v>
      </c>
      <c r="N121"/>
    </row>
    <row r="122" spans="1:14" x14ac:dyDescent="0.3">
      <c r="A122" s="35" t="s">
        <v>52</v>
      </c>
      <c r="B122" s="21">
        <f>COUNTIF('1988-89'!$C$5:$C$9793,A122)</f>
        <v>19</v>
      </c>
      <c r="C122" s="21">
        <f>COUNTIFS('1988-89'!$C:$C,$A122,'1988-89'!$F:$F,"WON")</f>
        <v>8</v>
      </c>
      <c r="D122" s="21">
        <f>COUNTIFS('1988-89'!$C:$C,$A122,'1988-89'!$F:$F,"DREW")</f>
        <v>3</v>
      </c>
      <c r="E122" s="21">
        <f>COUNTIFS('1988-89'!$C:$C,$A122,'1988-89'!$F:$F,"LOST")</f>
        <v>8</v>
      </c>
      <c r="F122" s="21">
        <f ca="1">SUMIF('1988-89'!$C$1:$H$793,$A122,'1988-89'!$G$1:$G$793)</f>
        <v>43</v>
      </c>
      <c r="G122" s="21">
        <f>SUMIF('1988-89'!$C$5:$C$552,A122,'1988-89'!$H$5:$H$552)</f>
        <v>49</v>
      </c>
      <c r="H122" s="23">
        <f t="shared" si="2"/>
        <v>0.42105263157894735</v>
      </c>
      <c r="J122" s="18" t="s">
        <v>210</v>
      </c>
      <c r="K122" s="19">
        <f>COUNTIF('1988-89'!$I$1:$X$793,J122)</f>
        <v>6</v>
      </c>
      <c r="N122"/>
    </row>
    <row r="123" spans="1:14" x14ac:dyDescent="0.3">
      <c r="A123" s="35" t="s">
        <v>166</v>
      </c>
      <c r="B123" s="21">
        <f>COUNTIF('1988-89'!$C$5:$C$9793,A123)</f>
        <v>1</v>
      </c>
      <c r="C123" s="21">
        <f>COUNTIFS('1988-89'!$C:$C,$A123,'1988-89'!$F:$F,"WON")</f>
        <v>0</v>
      </c>
      <c r="D123" s="21">
        <f>COUNTIFS('1988-89'!$C:$C,$A123,'1988-89'!$F:$F,"DREW")</f>
        <v>0</v>
      </c>
      <c r="E123" s="21">
        <f>COUNTIFS('1988-89'!$C:$C,$A123,'1988-89'!$F:$F,"LOST")</f>
        <v>1</v>
      </c>
      <c r="F123" s="21">
        <f ca="1">SUMIF('1988-89'!$C$1:$H$793,$A123,'1988-89'!$G$1:$G$793)</f>
        <v>0</v>
      </c>
      <c r="G123" s="21">
        <f>SUMIF('1988-89'!$C$5:$C$552,A123,'1988-89'!$H$5:$H$552)</f>
        <v>12</v>
      </c>
      <c r="H123" s="23">
        <f t="shared" si="2"/>
        <v>0</v>
      </c>
      <c r="J123" s="20" t="s">
        <v>424</v>
      </c>
      <c r="K123" s="19">
        <f>COUNTIF('1988-89'!$I$1:$X$793,J123)</f>
        <v>2</v>
      </c>
      <c r="N123"/>
    </row>
    <row r="124" spans="1:14" x14ac:dyDescent="0.3">
      <c r="A124" s="38" t="s">
        <v>164</v>
      </c>
      <c r="B124" s="21">
        <f>COUNTIF('1988-89'!$C$5:$C$9793,A124)</f>
        <v>1</v>
      </c>
      <c r="C124" s="21">
        <f>COUNTIFS('1988-89'!$C:$C,$A124,'1988-89'!$F:$F,"WON")</f>
        <v>0</v>
      </c>
      <c r="D124" s="21">
        <f>COUNTIFS('1988-89'!$C:$C,$A124,'1988-89'!$F:$F,"DREW")</f>
        <v>0</v>
      </c>
      <c r="E124" s="21">
        <f>COUNTIFS('1988-89'!$C:$C,$A124,'1988-89'!$F:$F,"LOST")</f>
        <v>1</v>
      </c>
      <c r="F124" s="21">
        <f ca="1">SUMIF('1988-89'!$C$1:$H$793,$A124,'1988-89'!$G$1:$G$793)</f>
        <v>0</v>
      </c>
      <c r="G124" s="21">
        <f>SUMIF('1988-89'!$C$5:$C$552,A124,'1988-89'!$H$5:$H$552)</f>
        <v>4</v>
      </c>
      <c r="H124" s="23">
        <f t="shared" si="2"/>
        <v>0</v>
      </c>
      <c r="J124" s="20" t="s">
        <v>375</v>
      </c>
      <c r="K124" s="19">
        <f>COUNTIF('1988-89'!$I$1:$X$793,J124)</f>
        <v>6</v>
      </c>
      <c r="N124"/>
    </row>
    <row r="125" spans="1:14" x14ac:dyDescent="0.3">
      <c r="A125" s="35" t="s">
        <v>53</v>
      </c>
      <c r="B125" s="21">
        <f>COUNTIF('1988-89'!$C$5:$C$9793,A125)</f>
        <v>18</v>
      </c>
      <c r="C125" s="21">
        <f>COUNTIFS('1988-89'!$C:$C,$A125,'1988-89'!$F:$F,"WON")</f>
        <v>2</v>
      </c>
      <c r="D125" s="21">
        <f>COUNTIFS('1988-89'!$C:$C,$A125,'1988-89'!$F:$F,"DREW")</f>
        <v>3</v>
      </c>
      <c r="E125" s="21">
        <f>COUNTIFS('1988-89'!$C:$C,$A125,'1988-89'!$F:$F,"LOST")</f>
        <v>13</v>
      </c>
      <c r="F125" s="21">
        <f ca="1">SUMIF('1988-89'!$C$1:$H$793,$A125,'1988-89'!$G$1:$G$793)</f>
        <v>26</v>
      </c>
      <c r="G125" s="21">
        <f>SUMIF('1988-89'!$C$5:$C$552,A125,'1988-89'!$H$5:$H$552)</f>
        <v>65</v>
      </c>
      <c r="H125" s="23">
        <f t="shared" si="2"/>
        <v>0.1111111111111111</v>
      </c>
      <c r="J125" s="20" t="s">
        <v>302</v>
      </c>
      <c r="K125" s="19">
        <f>COUNTIF('1988-89'!$I$1:$X$793,J125)</f>
        <v>1</v>
      </c>
      <c r="N125"/>
    </row>
    <row r="126" spans="1:14" x14ac:dyDescent="0.3">
      <c r="A126" s="35" t="s">
        <v>54</v>
      </c>
      <c r="B126" s="21">
        <f>COUNTIF('1988-89'!$C$5:$C$9793,A126)</f>
        <v>7</v>
      </c>
      <c r="C126" s="21">
        <f>COUNTIFS('1988-89'!$C:$C,$A126,'1988-89'!$F:$F,"WON")</f>
        <v>2</v>
      </c>
      <c r="D126" s="21">
        <f>COUNTIFS('1988-89'!$C:$C,$A126,'1988-89'!$F:$F,"DREW")</f>
        <v>0</v>
      </c>
      <c r="E126" s="21">
        <f>COUNTIFS('1988-89'!$C:$C,$A126,'1988-89'!$F:$F,"LOST")</f>
        <v>5</v>
      </c>
      <c r="F126" s="21">
        <f ca="1">SUMIF('1988-89'!$C$1:$H$793,$A126,'1988-89'!$G$1:$G$793)</f>
        <v>10</v>
      </c>
      <c r="G126" s="21">
        <f>SUMIF('1988-89'!$C$5:$C$552,A126,'1988-89'!$H$5:$H$552)</f>
        <v>17</v>
      </c>
      <c r="H126" s="23">
        <f t="shared" si="2"/>
        <v>0.2857142857142857</v>
      </c>
      <c r="J126" s="20" t="s">
        <v>303</v>
      </c>
      <c r="K126" s="19">
        <f>COUNTIF('1988-89'!$I$1:$X$793,J126)</f>
        <v>1</v>
      </c>
      <c r="N126"/>
    </row>
    <row r="127" spans="1:14" x14ac:dyDescent="0.3">
      <c r="A127" s="35" t="s">
        <v>174</v>
      </c>
      <c r="B127" s="21">
        <f>COUNTIF('1988-89'!$C$5:$C$9793,A127)</f>
        <v>1</v>
      </c>
      <c r="C127" s="21">
        <f>COUNTIFS('1988-89'!$C:$C,$A127,'1988-89'!$F:$F,"WON")</f>
        <v>0</v>
      </c>
      <c r="D127" s="21">
        <f>COUNTIFS('1988-89'!$C:$C,$A127,'1988-89'!$F:$F,"DREW")</f>
        <v>1</v>
      </c>
      <c r="E127" s="21">
        <f>COUNTIFS('1988-89'!$C:$C,$A127,'1988-89'!$F:$F,"LOST")</f>
        <v>0</v>
      </c>
      <c r="F127" s="21">
        <f ca="1">SUMIF('1988-89'!$C$1:$H$793,$A127,'1988-89'!$G$1:$G$793)</f>
        <v>3</v>
      </c>
      <c r="G127" s="21">
        <f>SUMIF('1988-89'!$C$5:$C$552,A127,'1988-89'!$H$5:$H$552)</f>
        <v>3</v>
      </c>
      <c r="H127" s="23">
        <f t="shared" si="2"/>
        <v>0</v>
      </c>
      <c r="J127" s="20" t="s">
        <v>317</v>
      </c>
      <c r="K127" s="19">
        <f>COUNTIF('1988-89'!$I$1:$X$793,J127)</f>
        <v>1</v>
      </c>
      <c r="N127"/>
    </row>
    <row r="128" spans="1:14" x14ac:dyDescent="0.3">
      <c r="A128" s="35" t="s">
        <v>55</v>
      </c>
      <c r="B128" s="21">
        <f>COUNTIF('1988-89'!$C$5:$C$9793,A128)</f>
        <v>13</v>
      </c>
      <c r="C128" s="21">
        <f>COUNTIFS('1988-89'!$C:$C,$A128,'1988-89'!$F:$F,"WON")</f>
        <v>5</v>
      </c>
      <c r="D128" s="21">
        <f>COUNTIFS('1988-89'!$C:$C,$A128,'1988-89'!$F:$F,"DREW")</f>
        <v>2</v>
      </c>
      <c r="E128" s="21">
        <f>COUNTIFS('1988-89'!$C:$C,$A128,'1988-89'!$F:$F,"LOST")</f>
        <v>6</v>
      </c>
      <c r="F128" s="21">
        <f ca="1">SUMIF('1988-89'!$C$1:$H$793,$A128,'1988-89'!$G$1:$G$793)</f>
        <v>25</v>
      </c>
      <c r="G128" s="21">
        <f>SUMIF('1988-89'!$C$5:$C$552,A128,'1988-89'!$H$5:$H$552)</f>
        <v>27</v>
      </c>
      <c r="H128" s="23">
        <f t="shared" si="2"/>
        <v>0.38461538461538464</v>
      </c>
      <c r="J128" s="20" t="s">
        <v>427</v>
      </c>
      <c r="K128" s="19">
        <f>COUNTIF('1988-89'!$I$1:$X$793,J128)</f>
        <v>7</v>
      </c>
      <c r="N128"/>
    </row>
    <row r="129" spans="1:14" x14ac:dyDescent="0.3">
      <c r="A129" s="39" t="s">
        <v>56</v>
      </c>
      <c r="B129" s="21">
        <f>COUNTIF('1988-89'!$C$5:$C$9793,A129)</f>
        <v>2</v>
      </c>
      <c r="C129" s="21">
        <f>COUNTIFS('1988-89'!$C:$C,$A129,'1988-89'!$F:$F,"WON")</f>
        <v>0</v>
      </c>
      <c r="D129" s="21">
        <f>COUNTIFS('1988-89'!$C:$C,$A129,'1988-89'!$F:$F,"DREW")</f>
        <v>0</v>
      </c>
      <c r="E129" s="21">
        <f>COUNTIFS('1988-89'!$C:$C,$A129,'1988-89'!$F:$F,"LOST")</f>
        <v>2</v>
      </c>
      <c r="F129" s="21">
        <f ca="1">SUMIF('1988-89'!$C$1:$H$793,$A129,'1988-89'!$G$1:$G$793)</f>
        <v>3</v>
      </c>
      <c r="G129" s="21">
        <f>SUMIF('1988-89'!$C$5:$C$552,A129,'1988-89'!$H$5:$H$552)</f>
        <v>7</v>
      </c>
      <c r="H129" s="23">
        <f t="shared" si="2"/>
        <v>0</v>
      </c>
      <c r="J129" s="20" t="s">
        <v>343</v>
      </c>
      <c r="K129" s="19">
        <f>COUNTIF('1988-89'!$I$1:$X$793,J129)</f>
        <v>3</v>
      </c>
      <c r="N129"/>
    </row>
    <row r="130" spans="1:14" x14ac:dyDescent="0.3">
      <c r="A130" s="38" t="s">
        <v>136</v>
      </c>
      <c r="B130" s="21">
        <f>COUNTIF('1988-89'!$C$5:$C$9793,A130)</f>
        <v>1</v>
      </c>
      <c r="C130" s="21">
        <f>COUNTIFS('1988-89'!$C:$C,$A130,'1988-89'!$F:$F,"WON")</f>
        <v>0</v>
      </c>
      <c r="D130" s="21">
        <f>COUNTIFS('1988-89'!$C:$C,$A130,'1988-89'!$F:$F,"DREW")</f>
        <v>0</v>
      </c>
      <c r="E130" s="21">
        <f>COUNTIFS('1988-89'!$C:$C,$A130,'1988-89'!$F:$F,"LOST")</f>
        <v>1</v>
      </c>
      <c r="F130" s="21">
        <f ca="1">SUMIF('1988-89'!$C$1:$H$793,$A130,'1988-89'!$G$1:$G$793)</f>
        <v>1</v>
      </c>
      <c r="G130" s="21">
        <f>SUMIF('1988-89'!$C$5:$C$552,A130,'1988-89'!$H$5:$H$552)</f>
        <v>2</v>
      </c>
      <c r="H130" s="23">
        <f t="shared" si="2"/>
        <v>0</v>
      </c>
      <c r="J130" s="20" t="s">
        <v>400</v>
      </c>
      <c r="K130" s="19">
        <f>COUNTIF('1988-89'!$I$1:$X$793,J130)</f>
        <v>22</v>
      </c>
      <c r="N130"/>
    </row>
    <row r="131" spans="1:14" x14ac:dyDescent="0.3">
      <c r="A131" s="38" t="s">
        <v>57</v>
      </c>
      <c r="B131" s="21">
        <f>COUNTIF('1988-89'!$C$5:$C$9793,A131)</f>
        <v>4</v>
      </c>
      <c r="C131" s="21">
        <f>COUNTIFS('1988-89'!$C:$C,$A131,'1988-89'!$F:$F,"WON")</f>
        <v>2</v>
      </c>
      <c r="D131" s="21">
        <f>COUNTIFS('1988-89'!$C:$C,$A131,'1988-89'!$F:$F,"DREW")</f>
        <v>0</v>
      </c>
      <c r="E131" s="21">
        <f>COUNTIFS('1988-89'!$C:$C,$A131,'1988-89'!$F:$F,"LOST")</f>
        <v>2</v>
      </c>
      <c r="F131" s="21">
        <f ca="1">SUMIF('1988-89'!$C$1:$H$793,$A131,'1988-89'!$G$1:$G$793)</f>
        <v>15</v>
      </c>
      <c r="G131" s="21">
        <f>SUMIF('1988-89'!$C$5:$C$552,A131,'1988-89'!$H$5:$H$552)</f>
        <v>7</v>
      </c>
      <c r="H131" s="23">
        <f t="shared" si="2"/>
        <v>0.5</v>
      </c>
      <c r="J131" s="20" t="s">
        <v>270</v>
      </c>
      <c r="K131" s="19">
        <f>COUNTIF('1988-89'!$I$1:$X$793,J131)</f>
        <v>1</v>
      </c>
      <c r="N131"/>
    </row>
    <row r="132" spans="1:14" x14ac:dyDescent="0.3">
      <c r="A132" s="35" t="s">
        <v>142</v>
      </c>
      <c r="B132" s="21">
        <f>COUNTIF('1988-89'!$C$5:$C$9793,A132)</f>
        <v>1</v>
      </c>
      <c r="C132" s="21">
        <f>COUNTIFS('1988-89'!$C:$C,$A132,'1988-89'!$F:$F,"WON")</f>
        <v>1</v>
      </c>
      <c r="D132" s="21">
        <f>COUNTIFS('1988-89'!$C:$C,$A132,'1988-89'!$F:$F,"DREW")</f>
        <v>0</v>
      </c>
      <c r="E132" s="21">
        <f>COUNTIFS('1988-89'!$C:$C,$A132,'1988-89'!$F:$F,"LOST")</f>
        <v>0</v>
      </c>
      <c r="F132" s="21">
        <f ca="1">SUMIF('1988-89'!$C$1:$H$793,$A132,'1988-89'!$G$1:$G$793)</f>
        <v>10</v>
      </c>
      <c r="G132" s="21">
        <f>SUMIF('1988-89'!$C$5:$C$552,A132,'1988-89'!$H$5:$H$552)</f>
        <v>0</v>
      </c>
      <c r="H132" s="23">
        <f t="shared" si="2"/>
        <v>1</v>
      </c>
      <c r="J132" s="20" t="s">
        <v>265</v>
      </c>
      <c r="K132" s="19">
        <f>COUNTIF('1988-89'!$I$1:$X$793,J132)</f>
        <v>5</v>
      </c>
      <c r="N132"/>
    </row>
    <row r="133" spans="1:14" x14ac:dyDescent="0.3">
      <c r="A133" s="35" t="s">
        <v>154</v>
      </c>
      <c r="B133" s="24">
        <f>COUNTIF('1988-89'!$C$5:$C$9793,A133)</f>
        <v>1</v>
      </c>
      <c r="C133" s="24">
        <f>COUNTIFS('1988-89'!$C:$C,$A133,'1988-89'!$F:$F,"WON")</f>
        <v>0</v>
      </c>
      <c r="D133" s="24">
        <f>COUNTIFS('1988-89'!$C:$C,$A133,'1988-89'!$F:$F,"DREW")</f>
        <v>0</v>
      </c>
      <c r="E133" s="24">
        <f>COUNTIFS('1988-89'!$C:$C,$A133,'1988-89'!$F:$F,"LOST")</f>
        <v>1</v>
      </c>
      <c r="F133" s="24">
        <f ca="1">SUMIF('1988-89'!$C$1:$H$793,$A133,'1988-89'!$G$1:$G$793)</f>
        <v>2</v>
      </c>
      <c r="G133" s="24">
        <f>SUMIF('1988-89'!$C$5:$C$552,A133,'1988-89'!$H$5:$H$552)</f>
        <v>3</v>
      </c>
      <c r="H133" s="25">
        <f t="shared" si="2"/>
        <v>0</v>
      </c>
      <c r="J133" s="20" t="s">
        <v>383</v>
      </c>
      <c r="K133" s="19">
        <f>COUNTIF('1988-89'!$I$1:$X$793,J133)</f>
        <v>24</v>
      </c>
      <c r="N133"/>
    </row>
    <row r="134" spans="1:14" x14ac:dyDescent="0.3">
      <c r="A134" s="38" t="s">
        <v>137</v>
      </c>
      <c r="B134" s="24">
        <f>COUNTIF('1988-89'!$C$5:$C$9793,A134)</f>
        <v>1</v>
      </c>
      <c r="C134" s="24">
        <f>COUNTIFS('1988-89'!$C:$C,$A134,'1988-89'!$F:$F,"WON")</f>
        <v>1</v>
      </c>
      <c r="D134" s="24">
        <f>COUNTIFS('1988-89'!$C:$C,$A134,'1988-89'!$F:$F,"DREW")</f>
        <v>0</v>
      </c>
      <c r="E134" s="24">
        <f>COUNTIFS('1988-89'!$C:$C,$A134,'1988-89'!$F:$F,"LOST")</f>
        <v>0</v>
      </c>
      <c r="F134" s="24">
        <f ca="1">SUMIF('1988-89'!$C$1:$H$793,$A134,'1988-89'!$G$1:$G$793)</f>
        <v>4</v>
      </c>
      <c r="G134" s="24">
        <f>SUMIF('1988-89'!$C$5:$C$552,A134,'1988-89'!$H$5:$H$552)</f>
        <v>3</v>
      </c>
      <c r="H134" s="25">
        <f t="shared" ref="H134:H144" si="3">C134/B134</f>
        <v>1</v>
      </c>
      <c r="J134" s="20" t="s">
        <v>274</v>
      </c>
      <c r="K134" s="19">
        <f>COUNTIF('1988-89'!$I$1:$X$793,J134)</f>
        <v>4</v>
      </c>
      <c r="N134"/>
    </row>
    <row r="135" spans="1:14" x14ac:dyDescent="0.3">
      <c r="A135" s="35" t="s">
        <v>58</v>
      </c>
      <c r="B135" s="24">
        <f>COUNTIF('1988-89'!$C$5:$C$9793,A135)</f>
        <v>2</v>
      </c>
      <c r="C135" s="24">
        <f>COUNTIFS('1988-89'!$C:$C,$A135,'1988-89'!$F:$F,"WON")</f>
        <v>0</v>
      </c>
      <c r="D135" s="24">
        <f>COUNTIFS('1988-89'!$C:$C,$A135,'1988-89'!$F:$F,"DREW")</f>
        <v>0</v>
      </c>
      <c r="E135" s="24">
        <f>COUNTIFS('1988-89'!$C:$C,$A135,'1988-89'!$F:$F,"LOST")</f>
        <v>2</v>
      </c>
      <c r="F135" s="24">
        <f ca="1">SUMIF('1988-89'!$C$1:$H$793,$A135,'1988-89'!$G$1:$G$793)</f>
        <v>2</v>
      </c>
      <c r="G135" s="24">
        <f>SUMIF('1988-89'!$C$5:$C$552,A135,'1988-89'!$H$5:$H$552)</f>
        <v>8</v>
      </c>
      <c r="H135" s="25">
        <f t="shared" si="3"/>
        <v>0</v>
      </c>
      <c r="J135" s="20" t="s">
        <v>360</v>
      </c>
      <c r="K135" s="19">
        <f>COUNTIF('1988-89'!$I$1:$X$793,J135)</f>
        <v>2</v>
      </c>
      <c r="N135"/>
    </row>
    <row r="136" spans="1:14" x14ac:dyDescent="0.3">
      <c r="A136" s="35" t="s">
        <v>87</v>
      </c>
      <c r="B136" s="24">
        <f>COUNTIF('1988-89'!$C$5:$C$9793,A136)</f>
        <v>2</v>
      </c>
      <c r="C136" s="24">
        <f>COUNTIFS('1988-89'!$C:$C,$A136,'1988-89'!$F:$F,"WON")</f>
        <v>0</v>
      </c>
      <c r="D136" s="24">
        <f>COUNTIFS('1988-89'!$C:$C,$A136,'1988-89'!$F:$F,"DREW")</f>
        <v>0</v>
      </c>
      <c r="E136" s="24">
        <f>COUNTIFS('1988-89'!$C:$C,$A136,'1988-89'!$F:$F,"LOST")</f>
        <v>2</v>
      </c>
      <c r="F136" s="24">
        <f ca="1">SUMIF('1988-89'!$C$1:$H$793,$A136,'1988-89'!$G$1:$G$793)</f>
        <v>5</v>
      </c>
      <c r="G136" s="24">
        <f>SUMIF('1988-89'!$C$5:$C$552,A136,'1988-89'!$H$5:$H$552)</f>
        <v>11</v>
      </c>
      <c r="H136" s="25">
        <f t="shared" si="3"/>
        <v>0</v>
      </c>
      <c r="J136" s="20" t="s">
        <v>244</v>
      </c>
      <c r="K136" s="19">
        <f>COUNTIF('1988-89'!$I$1:$X$793,J136)</f>
        <v>2</v>
      </c>
      <c r="N136"/>
    </row>
    <row r="137" spans="1:14" x14ac:dyDescent="0.3">
      <c r="A137" s="35" t="s">
        <v>59</v>
      </c>
      <c r="B137" s="24">
        <f>COUNTIF('1988-89'!$C$5:$C$9793,A137)</f>
        <v>3</v>
      </c>
      <c r="C137" s="24">
        <f>COUNTIFS('1988-89'!$C:$C,$A137,'1988-89'!$F:$F,"WON")</f>
        <v>1</v>
      </c>
      <c r="D137" s="24">
        <f>COUNTIFS('1988-89'!$C:$C,$A137,'1988-89'!$F:$F,"DREW")</f>
        <v>1</v>
      </c>
      <c r="E137" s="24">
        <f>COUNTIFS('1988-89'!$C:$C,$A137,'1988-89'!$F:$F,"LOST")</f>
        <v>1</v>
      </c>
      <c r="F137" s="24">
        <f ca="1">SUMIF('1988-89'!$C$1:$H$793,$A137,'1988-89'!$G$1:$G$793)</f>
        <v>9</v>
      </c>
      <c r="G137" s="24">
        <f>SUMIF('1988-89'!$C$5:$C$552,A137,'1988-89'!$H$5:$H$552)</f>
        <v>10</v>
      </c>
      <c r="H137" s="25">
        <f t="shared" si="3"/>
        <v>0.33333333333333331</v>
      </c>
      <c r="J137" s="20" t="s">
        <v>380</v>
      </c>
      <c r="K137" s="19">
        <f>COUNTIF('1988-89'!$I$1:$X$793,J137)</f>
        <v>36</v>
      </c>
      <c r="N137"/>
    </row>
    <row r="138" spans="1:14" x14ac:dyDescent="0.3">
      <c r="A138" s="35" t="s">
        <v>167</v>
      </c>
      <c r="B138" s="24">
        <f>COUNTIF('1988-89'!$C$5:$C$9793,A138)</f>
        <v>2</v>
      </c>
      <c r="C138" s="24">
        <f>COUNTIFS('1988-89'!$C:$C,$A138,'1988-89'!$F:$F,"WON")</f>
        <v>0</v>
      </c>
      <c r="D138" s="24">
        <f>COUNTIFS('1988-89'!$C:$C,$A138,'1988-89'!$F:$F,"DREW")</f>
        <v>1</v>
      </c>
      <c r="E138" s="24">
        <f>COUNTIFS('1988-89'!$C:$C,$A138,'1988-89'!$F:$F,"LOST")</f>
        <v>1</v>
      </c>
      <c r="F138" s="24">
        <f ca="1">SUMIF('1988-89'!$C$1:$H$793,$A138,'1988-89'!$G$1:$G$793)</f>
        <v>2</v>
      </c>
      <c r="G138" s="24">
        <f>SUMIF('1988-89'!$C$5:$C$552,A138,'1988-89'!$H$5:$H$552)</f>
        <v>5</v>
      </c>
      <c r="H138" s="25">
        <f t="shared" si="3"/>
        <v>0</v>
      </c>
      <c r="J138" s="18" t="s">
        <v>206</v>
      </c>
      <c r="K138" s="19">
        <f>COUNTIF('1988-89'!$I$1:$X$793,J138)</f>
        <v>9</v>
      </c>
      <c r="N138"/>
    </row>
    <row r="139" spans="1:14" x14ac:dyDescent="0.3">
      <c r="A139" s="35" t="s">
        <v>141</v>
      </c>
      <c r="B139" s="24">
        <f>COUNTIF('1988-89'!$C$5:$C$9793,A139)</f>
        <v>1</v>
      </c>
      <c r="C139" s="24">
        <f>COUNTIFS('1988-89'!$C:$C,$A139,'1988-89'!$F:$F,"WON")</f>
        <v>0</v>
      </c>
      <c r="D139" s="24">
        <f>COUNTIFS('1988-89'!$C:$C,$A139,'1988-89'!$F:$F,"DREW")</f>
        <v>0</v>
      </c>
      <c r="E139" s="24">
        <f>COUNTIFS('1988-89'!$C:$C,$A139,'1988-89'!$F:$F,"LOST")</f>
        <v>1</v>
      </c>
      <c r="F139" s="24">
        <f ca="1">SUMIF('1988-89'!$C$1:$H$793,$A139,'1988-89'!$G$1:$G$793)</f>
        <v>0</v>
      </c>
      <c r="G139" s="24">
        <f>SUMIF('1988-89'!$C$5:$C$552,A139,'1988-89'!$H$5:$H$552)</f>
        <v>3</v>
      </c>
      <c r="H139" s="25">
        <f t="shared" si="3"/>
        <v>0</v>
      </c>
      <c r="J139" s="20" t="s">
        <v>355</v>
      </c>
      <c r="K139" s="19">
        <f>COUNTIF('1988-89'!$I$1:$X$793,J139)</f>
        <v>1</v>
      </c>
      <c r="N139"/>
    </row>
    <row r="140" spans="1:14" x14ac:dyDescent="0.3">
      <c r="A140" s="35" t="s">
        <v>60</v>
      </c>
      <c r="B140" s="24">
        <f>COUNTIF('1988-89'!$C$5:$C$9793,A140)</f>
        <v>14</v>
      </c>
      <c r="C140" s="24">
        <f>COUNTIFS('1988-89'!$C:$C,$A140,'1988-89'!$F:$F,"WON")</f>
        <v>3</v>
      </c>
      <c r="D140" s="24">
        <f>COUNTIFS('1988-89'!$C:$C,$A140,'1988-89'!$F:$F,"DREW")</f>
        <v>1</v>
      </c>
      <c r="E140" s="24">
        <f>COUNTIFS('1988-89'!$C:$C,$A140,'1988-89'!$F:$F,"LOST")</f>
        <v>10</v>
      </c>
      <c r="F140" s="24">
        <f ca="1">SUMIF('1988-89'!$C$1:$H$793,$A140,'1988-89'!$G$1:$G$793)</f>
        <v>17</v>
      </c>
      <c r="G140" s="24">
        <f>SUMIF('1988-89'!$C$5:$C$552,A140,'1988-89'!$H$5:$H$552)</f>
        <v>30</v>
      </c>
      <c r="H140" s="25">
        <f t="shared" si="3"/>
        <v>0.21428571428571427</v>
      </c>
      <c r="J140" s="20" t="s">
        <v>333</v>
      </c>
      <c r="K140" s="19">
        <f>COUNTIF('1988-89'!$I$1:$X$793,J140)</f>
        <v>17</v>
      </c>
      <c r="N140"/>
    </row>
    <row r="141" spans="1:14" x14ac:dyDescent="0.3">
      <c r="A141" s="38" t="s">
        <v>127</v>
      </c>
      <c r="B141" s="24">
        <f>COUNTIF('1988-89'!$C$5:$C$9793,A141)</f>
        <v>2</v>
      </c>
      <c r="C141" s="24">
        <f>COUNTIFS('1988-89'!$C:$C,$A141,'1988-89'!$F:$F,"WON")</f>
        <v>1</v>
      </c>
      <c r="D141" s="24">
        <f>COUNTIFS('1988-89'!$C:$C,$A141,'1988-89'!$F:$F,"DREW")</f>
        <v>0</v>
      </c>
      <c r="E141" s="24">
        <f>COUNTIFS('1988-89'!$C:$C,$A141,'1988-89'!$F:$F,"LOST")</f>
        <v>1</v>
      </c>
      <c r="F141" s="24">
        <f ca="1">SUMIF('1988-89'!$C$1:$H$793,$A141,'1988-89'!$G$1:$G$793)</f>
        <v>3</v>
      </c>
      <c r="G141" s="24">
        <f>SUMIF('1988-89'!$C$5:$C$552,A141,'1988-89'!$H$5:$H$552)</f>
        <v>5</v>
      </c>
      <c r="H141" s="25">
        <f t="shared" si="3"/>
        <v>0.5</v>
      </c>
      <c r="J141" s="20" t="s">
        <v>349</v>
      </c>
      <c r="K141" s="19">
        <f>COUNTIF('1988-89'!$I$1:$X$793,J141)</f>
        <v>1</v>
      </c>
      <c r="N141"/>
    </row>
    <row r="142" spans="1:14" x14ac:dyDescent="0.3">
      <c r="A142" s="39" t="s">
        <v>170</v>
      </c>
      <c r="B142" s="24">
        <f>COUNTIF('1988-89'!$C$5:$C$9793,A142)</f>
        <v>2</v>
      </c>
      <c r="C142" s="24">
        <f>COUNTIFS('1988-89'!$C:$C,$A142,'1988-89'!$F:$F,"WON")</f>
        <v>0</v>
      </c>
      <c r="D142" s="24">
        <f>COUNTIFS('1988-89'!$C:$C,$A142,'1988-89'!$F:$F,"DREW")</f>
        <v>1</v>
      </c>
      <c r="E142" s="24">
        <f>COUNTIFS('1988-89'!$C:$C,$A142,'1988-89'!$F:$F,"LOST")</f>
        <v>1</v>
      </c>
      <c r="F142" s="24">
        <f ca="1">SUMIF('1988-89'!$C$1:$H$793,$A142,'1988-89'!$G$1:$G$793)</f>
        <v>4</v>
      </c>
      <c r="G142" s="24">
        <f>SUMIF('1988-89'!$C$5:$C$552,A142,'1988-89'!$H$5:$H$552)</f>
        <v>5</v>
      </c>
      <c r="H142" s="25">
        <f t="shared" si="3"/>
        <v>0</v>
      </c>
      <c r="J142" s="20" t="s">
        <v>284</v>
      </c>
      <c r="K142" s="19">
        <f>COUNTIF('1988-89'!$I$1:$X$793,J142)</f>
        <v>1</v>
      </c>
      <c r="N142"/>
    </row>
    <row r="143" spans="1:14" x14ac:dyDescent="0.3">
      <c r="A143" s="38" t="s">
        <v>61</v>
      </c>
      <c r="B143" s="24">
        <f>COUNTIF('1988-89'!$C$5:$C$9793,A143)</f>
        <v>15</v>
      </c>
      <c r="C143" s="24">
        <f>COUNTIFS('1988-89'!$C:$C,$A143,'1988-89'!$F:$F,"WON")</f>
        <v>6</v>
      </c>
      <c r="D143" s="24">
        <f>COUNTIFS('1988-89'!$C:$C,$A143,'1988-89'!$F:$F,"DREW")</f>
        <v>3</v>
      </c>
      <c r="E143" s="24">
        <f>COUNTIFS('1988-89'!$C:$C,$A143,'1988-89'!$F:$F,"LOST")</f>
        <v>6</v>
      </c>
      <c r="F143" s="24">
        <f ca="1">SUMIF('1988-89'!$C$1:$H$793,$A143,'1988-89'!$G$1:$G$793)</f>
        <v>32</v>
      </c>
      <c r="G143" s="24">
        <f>SUMIF('1988-89'!$C$5:$C$552,A143,'1988-89'!$H$5:$H$552)</f>
        <v>28</v>
      </c>
      <c r="H143" s="25">
        <f t="shared" si="3"/>
        <v>0.4</v>
      </c>
      <c r="J143" s="20" t="s">
        <v>282</v>
      </c>
      <c r="K143" s="19">
        <f>COUNTIF('1988-89'!$I$1:$X$793,J143)</f>
        <v>1</v>
      </c>
      <c r="N143"/>
    </row>
    <row r="144" spans="1:14" x14ac:dyDescent="0.3">
      <c r="A144" s="39" t="s">
        <v>62</v>
      </c>
      <c r="B144" s="24">
        <f>COUNTIF('1988-89'!$C$5:$C$9793,A144)</f>
        <v>1</v>
      </c>
      <c r="C144" s="24">
        <f>COUNTIFS('1988-89'!$C:$C,$A144,'1988-89'!$F:$F,"WON")</f>
        <v>1</v>
      </c>
      <c r="D144" s="24">
        <f>COUNTIFS('1988-89'!$C:$C,$A144,'1988-89'!$F:$F,"DREW")</f>
        <v>0</v>
      </c>
      <c r="E144" s="24">
        <f>COUNTIFS('1988-89'!$C:$C,$A144,'1988-89'!$F:$F,"LOST")</f>
        <v>0</v>
      </c>
      <c r="F144" s="24">
        <f ca="1">SUMIF('1988-89'!$C$1:$H$793,$A144,'1988-89'!$G$1:$G$793)</f>
        <v>4</v>
      </c>
      <c r="G144" s="24">
        <f>SUMIF('1988-89'!$C$5:$C$552,A144,'1988-89'!$H$5:$H$552)</f>
        <v>1</v>
      </c>
      <c r="H144" s="25">
        <f t="shared" si="3"/>
        <v>1</v>
      </c>
      <c r="J144" s="20" t="s">
        <v>369</v>
      </c>
      <c r="K144" s="19">
        <f>COUNTIF('1988-89'!$I$1:$X$793,J144)</f>
        <v>1</v>
      </c>
      <c r="N144"/>
    </row>
    <row r="145" spans="1:14" x14ac:dyDescent="0.3">
      <c r="A145" s="42" t="s">
        <v>109</v>
      </c>
      <c r="B145" s="49">
        <f t="shared" ref="B145:G145" si="4">SUM(B29:B144)</f>
        <v>483</v>
      </c>
      <c r="C145" s="49">
        <f t="shared" si="4"/>
        <v>197</v>
      </c>
      <c r="D145" s="49">
        <f t="shared" si="4"/>
        <v>61</v>
      </c>
      <c r="E145" s="49">
        <f t="shared" si="4"/>
        <v>225</v>
      </c>
      <c r="F145" s="49">
        <f t="shared" ca="1" si="4"/>
        <v>1154</v>
      </c>
      <c r="G145" s="49">
        <f t="shared" si="4"/>
        <v>1144</v>
      </c>
      <c r="H145" s="50">
        <f>C145/B145</f>
        <v>0.40786749482401657</v>
      </c>
      <c r="J145" s="20" t="s">
        <v>323</v>
      </c>
      <c r="K145" s="19">
        <f>COUNTIF('1988-89'!$I$1:$X$793,J145)</f>
        <v>1</v>
      </c>
      <c r="N145"/>
    </row>
    <row r="146" spans="1:14" x14ac:dyDescent="0.3">
      <c r="J146" s="20" t="s">
        <v>327</v>
      </c>
      <c r="K146" s="19">
        <f>COUNTIF('1988-89'!$I$1:$X$793,J146)</f>
        <v>14</v>
      </c>
      <c r="N146"/>
    </row>
    <row r="147" spans="1:14" x14ac:dyDescent="0.3">
      <c r="J147" s="20" t="s">
        <v>430</v>
      </c>
      <c r="K147" s="19">
        <f>COUNTIF('1988-89'!$I$1:$X$793,J147)</f>
        <v>4</v>
      </c>
      <c r="N147"/>
    </row>
    <row r="148" spans="1:14" x14ac:dyDescent="0.3">
      <c r="J148" s="20" t="s">
        <v>401</v>
      </c>
      <c r="K148" s="19">
        <f>COUNTIF('1988-89'!$I$1:$X$793,J148)</f>
        <v>1</v>
      </c>
      <c r="N148"/>
    </row>
    <row r="149" spans="1:14" x14ac:dyDescent="0.3">
      <c r="J149" s="20" t="s">
        <v>388</v>
      </c>
      <c r="K149" s="19">
        <f>COUNTIF('1988-89'!$I$1:$X$793,J149)</f>
        <v>3</v>
      </c>
      <c r="N149"/>
    </row>
    <row r="150" spans="1:14" x14ac:dyDescent="0.3">
      <c r="J150" s="18" t="s">
        <v>211</v>
      </c>
      <c r="K150" s="19">
        <f>COUNTIF('1988-89'!$I$1:$X$793,J150)</f>
        <v>22</v>
      </c>
      <c r="N150"/>
    </row>
    <row r="151" spans="1:14" x14ac:dyDescent="0.3">
      <c r="J151" s="20" t="s">
        <v>422</v>
      </c>
      <c r="K151" s="19">
        <f>COUNTIF('1988-89'!$I$1:$X$793,J151)</f>
        <v>6</v>
      </c>
      <c r="N151"/>
    </row>
    <row r="152" spans="1:14" x14ac:dyDescent="0.3">
      <c r="J152" s="20" t="s">
        <v>297</v>
      </c>
      <c r="K152" s="19">
        <f>COUNTIF('1988-89'!$I$1:$X$793,J152)</f>
        <v>2</v>
      </c>
      <c r="N152"/>
    </row>
    <row r="153" spans="1:14" x14ac:dyDescent="0.3">
      <c r="J153" s="20" t="s">
        <v>301</v>
      </c>
      <c r="K153" s="19">
        <f>COUNTIF('1988-89'!$I$1:$X$793,J153)</f>
        <v>4</v>
      </c>
      <c r="N153"/>
    </row>
    <row r="154" spans="1:14" x14ac:dyDescent="0.3">
      <c r="J154" s="20" t="s">
        <v>352</v>
      </c>
      <c r="K154" s="19">
        <f>COUNTIF('1988-89'!$I$1:$X$793,J154)</f>
        <v>1</v>
      </c>
      <c r="N154"/>
    </row>
    <row r="155" spans="1:14" x14ac:dyDescent="0.3">
      <c r="J155" s="20" t="s">
        <v>232</v>
      </c>
      <c r="K155" s="19">
        <f>COUNTIF('1988-89'!$I$1:$X$793,J155)</f>
        <v>5</v>
      </c>
      <c r="N155"/>
    </row>
    <row r="156" spans="1:14" x14ac:dyDescent="0.3">
      <c r="J156" s="20" t="s">
        <v>395</v>
      </c>
      <c r="K156" s="19">
        <f>COUNTIF('1988-89'!$I$1:$X$793,J156)</f>
        <v>7</v>
      </c>
      <c r="N156"/>
    </row>
    <row r="157" spans="1:14" x14ac:dyDescent="0.3">
      <c r="J157" s="18" t="s">
        <v>216</v>
      </c>
      <c r="K157" s="19">
        <f>COUNTIF('1988-89'!$I$1:$X$793,J157)</f>
        <v>4</v>
      </c>
      <c r="N157"/>
    </row>
    <row r="158" spans="1:14" x14ac:dyDescent="0.3">
      <c r="J158" s="20" t="s">
        <v>381</v>
      </c>
      <c r="K158" s="19">
        <f>COUNTIF('1988-89'!$I$1:$X$793,J158)</f>
        <v>1</v>
      </c>
      <c r="N158"/>
    </row>
    <row r="159" spans="1:14" x14ac:dyDescent="0.3">
      <c r="J159" s="20" t="s">
        <v>247</v>
      </c>
      <c r="K159" s="19">
        <f>COUNTIF('1988-89'!$I$1:$X$793,J159)</f>
        <v>1</v>
      </c>
      <c r="N159"/>
    </row>
    <row r="160" spans="1:14" x14ac:dyDescent="0.3">
      <c r="J160" s="20" t="s">
        <v>283</v>
      </c>
      <c r="K160" s="19">
        <f>COUNTIF('1988-89'!$I$1:$X$793,J160)</f>
        <v>9</v>
      </c>
      <c r="N160"/>
    </row>
    <row r="161" spans="10:14" x14ac:dyDescent="0.3">
      <c r="J161" s="20" t="s">
        <v>256</v>
      </c>
      <c r="K161" s="19">
        <f>COUNTIF('1988-89'!$I$1:$X$793,J161)</f>
        <v>2</v>
      </c>
      <c r="N161"/>
    </row>
    <row r="162" spans="10:14" x14ac:dyDescent="0.3">
      <c r="J162" s="20" t="s">
        <v>314</v>
      </c>
      <c r="K162" s="19">
        <f>COUNTIF('1988-89'!$I$1:$X$793,J162)</f>
        <v>9</v>
      </c>
      <c r="N162"/>
    </row>
    <row r="163" spans="10:14" x14ac:dyDescent="0.3">
      <c r="J163" s="20" t="s">
        <v>272</v>
      </c>
      <c r="K163" s="19">
        <f>COUNTIF('1988-89'!$I$1:$X$793,J163)</f>
        <v>2</v>
      </c>
      <c r="N163"/>
    </row>
    <row r="164" spans="10:14" x14ac:dyDescent="0.3">
      <c r="J164" s="18" t="s">
        <v>228</v>
      </c>
      <c r="K164" s="19">
        <f>COUNTIF('1988-89'!$I$1:$X$793,J164)</f>
        <v>10</v>
      </c>
      <c r="N164"/>
    </row>
    <row r="165" spans="10:14" x14ac:dyDescent="0.3">
      <c r="J165" s="20" t="s">
        <v>245</v>
      </c>
      <c r="K165" s="19">
        <f>COUNTIF('1988-89'!$I$1:$X$793,J165)</f>
        <v>1</v>
      </c>
      <c r="N165"/>
    </row>
    <row r="166" spans="10:14" x14ac:dyDescent="0.3">
      <c r="J166" s="18" t="s">
        <v>230</v>
      </c>
      <c r="K166" s="19">
        <f>COUNTIF('1988-89'!$I$1:$X$793,J166)</f>
        <v>4</v>
      </c>
      <c r="N166"/>
    </row>
    <row r="167" spans="10:14" x14ac:dyDescent="0.3">
      <c r="J167" s="20" t="s">
        <v>252</v>
      </c>
      <c r="K167" s="19">
        <f>COUNTIF('1988-89'!$I$1:$X$793,J167)</f>
        <v>10</v>
      </c>
      <c r="N167"/>
    </row>
    <row r="168" spans="10:14" x14ac:dyDescent="0.3">
      <c r="J168" s="20" t="s">
        <v>254</v>
      </c>
      <c r="K168" s="19">
        <f>COUNTIF('1988-89'!$I$1:$X$793,J168)</f>
        <v>6</v>
      </c>
      <c r="N168"/>
    </row>
    <row r="169" spans="10:14" x14ac:dyDescent="0.3">
      <c r="J169" s="18" t="s">
        <v>208</v>
      </c>
      <c r="K169" s="19">
        <f>COUNTIF('1988-89'!$I$1:$X$793,J169)</f>
        <v>2</v>
      </c>
      <c r="N169"/>
    </row>
    <row r="170" spans="10:14" x14ac:dyDescent="0.3">
      <c r="J170" s="20" t="s">
        <v>287</v>
      </c>
      <c r="K170" s="19">
        <f>COUNTIF('1988-89'!$I$1:$X$793,J170)</f>
        <v>15</v>
      </c>
      <c r="N170"/>
    </row>
    <row r="171" spans="10:14" x14ac:dyDescent="0.3">
      <c r="J171" s="20" t="s">
        <v>266</v>
      </c>
      <c r="K171" s="19">
        <f>COUNTIF('1988-89'!$I$1:$X$793,J171)</f>
        <v>4</v>
      </c>
      <c r="N171"/>
    </row>
    <row r="172" spans="10:14" x14ac:dyDescent="0.3">
      <c r="J172" s="18" t="s">
        <v>219</v>
      </c>
      <c r="K172" s="19">
        <f>COUNTIF('1988-89'!$I$1:$X$793,J172)</f>
        <v>9</v>
      </c>
      <c r="N172"/>
    </row>
    <row r="173" spans="10:14" x14ac:dyDescent="0.3">
      <c r="J173" s="18" t="s">
        <v>213</v>
      </c>
      <c r="K173" s="19">
        <f>COUNTIF('1988-89'!$I$1:$X$793,J173)</f>
        <v>1</v>
      </c>
      <c r="N173"/>
    </row>
    <row r="174" spans="10:14" x14ac:dyDescent="0.3">
      <c r="J174" s="20" t="s">
        <v>292</v>
      </c>
      <c r="K174" s="19">
        <f>COUNTIF('1988-89'!$I$1:$X$793,J174)</f>
        <v>4</v>
      </c>
      <c r="N174"/>
    </row>
    <row r="175" spans="10:14" x14ac:dyDescent="0.3">
      <c r="J175" s="20" t="s">
        <v>357</v>
      </c>
      <c r="K175" s="19">
        <f>COUNTIF('1988-89'!$I$1:$X$793,J175)</f>
        <v>14</v>
      </c>
      <c r="N175"/>
    </row>
    <row r="176" spans="10:14" x14ac:dyDescent="0.3">
      <c r="J176" s="20" t="s">
        <v>367</v>
      </c>
      <c r="K176" s="19">
        <f>COUNTIF('1988-89'!$I$1:$X$793,J176)</f>
        <v>2</v>
      </c>
      <c r="N176"/>
    </row>
    <row r="177" spans="10:14" x14ac:dyDescent="0.3">
      <c r="J177" s="18" t="s">
        <v>223</v>
      </c>
      <c r="K177" s="19">
        <f>COUNTIF('1988-89'!$I$1:$X$793,J177)</f>
        <v>2</v>
      </c>
      <c r="N177"/>
    </row>
    <row r="178" spans="10:14" x14ac:dyDescent="0.3">
      <c r="J178" s="20" t="s">
        <v>309</v>
      </c>
      <c r="K178" s="19">
        <f>COUNTIF('1988-89'!$I$1:$X$793,J178)</f>
        <v>1</v>
      </c>
      <c r="N178"/>
    </row>
    <row r="179" spans="10:14" x14ac:dyDescent="0.3">
      <c r="J179" s="20" t="s">
        <v>267</v>
      </c>
      <c r="K179" s="19">
        <f>COUNTIF('1988-89'!$I$1:$X$793,J179)</f>
        <v>7</v>
      </c>
      <c r="N179"/>
    </row>
    <row r="180" spans="10:14" x14ac:dyDescent="0.3">
      <c r="J180" s="20" t="s">
        <v>242</v>
      </c>
      <c r="K180" s="19">
        <f>COUNTIF('1988-89'!$I$1:$X$793,J180)</f>
        <v>14</v>
      </c>
      <c r="N180"/>
    </row>
    <row r="181" spans="10:14" x14ac:dyDescent="0.3">
      <c r="J181" s="18" t="s">
        <v>215</v>
      </c>
      <c r="K181" s="19">
        <f>COUNTIF('1988-89'!$I$1:$X$793,J181)</f>
        <v>8</v>
      </c>
      <c r="N181"/>
    </row>
    <row r="182" spans="10:14" x14ac:dyDescent="0.3">
      <c r="J182" s="18" t="s">
        <v>207</v>
      </c>
      <c r="K182" s="19">
        <f>COUNTIF('1988-89'!$I$1:$X$793,J182)</f>
        <v>9</v>
      </c>
      <c r="N182"/>
    </row>
    <row r="183" spans="10:14" x14ac:dyDescent="0.3">
      <c r="J183" s="20" t="s">
        <v>361</v>
      </c>
      <c r="K183" s="19">
        <f>COUNTIF('1988-89'!$I$1:$X$793,J183)</f>
        <v>3</v>
      </c>
      <c r="N183"/>
    </row>
    <row r="184" spans="10:14" x14ac:dyDescent="0.3">
      <c r="J184" s="20" t="s">
        <v>347</v>
      </c>
      <c r="K184" s="19">
        <f>COUNTIF('1988-89'!$I$1:$X$793,J184)</f>
        <v>5</v>
      </c>
      <c r="N184"/>
    </row>
    <row r="185" spans="10:14" x14ac:dyDescent="0.3">
      <c r="J185" s="20" t="s">
        <v>376</v>
      </c>
      <c r="K185" s="19">
        <f>COUNTIF('1988-89'!$I$1:$X$793,J185)</f>
        <v>1</v>
      </c>
      <c r="N185"/>
    </row>
    <row r="186" spans="10:14" x14ac:dyDescent="0.3">
      <c r="J186" s="20" t="s">
        <v>387</v>
      </c>
      <c r="K186" s="19">
        <f>COUNTIF('1988-89'!$I$1:$X$793,J186)</f>
        <v>2</v>
      </c>
      <c r="N186"/>
    </row>
    <row r="187" spans="10:14" x14ac:dyDescent="0.3">
      <c r="J187" s="20" t="s">
        <v>308</v>
      </c>
      <c r="K187" s="19">
        <f>COUNTIF('1988-89'!$I$1:$X$793,J187)</f>
        <v>1</v>
      </c>
      <c r="N187"/>
    </row>
    <row r="188" spans="10:14" x14ac:dyDescent="0.3">
      <c r="J188" s="20" t="s">
        <v>409</v>
      </c>
      <c r="K188" s="19">
        <f>COUNTIF('1988-89'!$I$1:$X$793,J188)</f>
        <v>2</v>
      </c>
      <c r="N188"/>
    </row>
    <row r="189" spans="10:14" x14ac:dyDescent="0.3">
      <c r="J189" s="20" t="s">
        <v>431</v>
      </c>
      <c r="K189" s="19">
        <f>COUNTIF('1988-89'!$I$1:$X$793,J189)</f>
        <v>1</v>
      </c>
      <c r="N189"/>
    </row>
    <row r="190" spans="10:14" x14ac:dyDescent="0.3">
      <c r="J190" s="20" t="s">
        <v>260</v>
      </c>
      <c r="K190" s="19">
        <f>COUNTIF('1988-89'!$I$1:$X$793,J190)</f>
        <v>1</v>
      </c>
      <c r="N190"/>
    </row>
    <row r="191" spans="10:14" x14ac:dyDescent="0.3">
      <c r="J191" s="20" t="s">
        <v>234</v>
      </c>
      <c r="K191" s="19">
        <f>COUNTIF('1988-89'!$I$1:$X$793,J191)</f>
        <v>2</v>
      </c>
      <c r="N191"/>
    </row>
    <row r="192" spans="10:14" x14ac:dyDescent="0.3">
      <c r="J192" s="20" t="s">
        <v>238</v>
      </c>
      <c r="K192" s="19">
        <f>COUNTIF('1988-89'!$I$1:$X$793,J192)</f>
        <v>1</v>
      </c>
      <c r="N192"/>
    </row>
    <row r="193" spans="10:14" x14ac:dyDescent="0.3">
      <c r="J193" s="20" t="s">
        <v>315</v>
      </c>
      <c r="K193" s="19">
        <f>COUNTIF('1988-89'!$I$1:$X$793,J193)</f>
        <v>29</v>
      </c>
      <c r="N193"/>
    </row>
    <row r="194" spans="10:14" x14ac:dyDescent="0.3">
      <c r="J194" s="20" t="s">
        <v>261</v>
      </c>
      <c r="K194" s="19">
        <f>COUNTIF('1988-89'!$I$1:$X$793,J194)</f>
        <v>17</v>
      </c>
      <c r="N194"/>
    </row>
    <row r="195" spans="10:14" x14ac:dyDescent="0.3">
      <c r="J195" s="20" t="s">
        <v>306</v>
      </c>
      <c r="K195" s="19">
        <f>COUNTIF('1988-89'!$I$1:$X$793,J195)</f>
        <v>3</v>
      </c>
      <c r="N195"/>
    </row>
    <row r="196" spans="10:14" x14ac:dyDescent="0.3">
      <c r="J196" s="20" t="s">
        <v>418</v>
      </c>
      <c r="K196" s="19">
        <f>COUNTIF('1988-89'!$I$1:$X$793,J196)</f>
        <v>1</v>
      </c>
      <c r="N196"/>
    </row>
    <row r="197" spans="10:14" x14ac:dyDescent="0.3">
      <c r="J197" s="20" t="s">
        <v>253</v>
      </c>
      <c r="K197" s="19">
        <f>COUNTIF('1988-89'!$I$1:$X$793,J197)</f>
        <v>4</v>
      </c>
      <c r="N197"/>
    </row>
    <row r="198" spans="10:14" x14ac:dyDescent="0.3">
      <c r="J198" s="20" t="s">
        <v>291</v>
      </c>
      <c r="K198" s="19">
        <f>COUNTIF('1988-89'!$I$1:$X$793,J198)</f>
        <v>1</v>
      </c>
      <c r="N198"/>
    </row>
    <row r="199" spans="10:14" x14ac:dyDescent="0.3">
      <c r="J199" s="20" t="s">
        <v>241</v>
      </c>
      <c r="K199" s="19">
        <f>COUNTIF('1988-89'!$I$1:$X$793,J199)</f>
        <v>7</v>
      </c>
      <c r="N199"/>
    </row>
    <row r="200" spans="10:14" x14ac:dyDescent="0.3">
      <c r="J200" s="20" t="s">
        <v>406</v>
      </c>
      <c r="K200" s="19">
        <f>COUNTIF('1988-89'!$I$1:$X$793,J200)</f>
        <v>1</v>
      </c>
      <c r="N200"/>
    </row>
    <row r="201" spans="10:14" x14ac:dyDescent="0.3">
      <c r="J201" s="20" t="s">
        <v>259</v>
      </c>
      <c r="K201" s="19">
        <f>COUNTIF('1988-89'!$I$1:$X$793,J201)</f>
        <v>1</v>
      </c>
      <c r="N201"/>
    </row>
    <row r="202" spans="10:14" x14ac:dyDescent="0.3">
      <c r="J202" s="20" t="s">
        <v>435</v>
      </c>
      <c r="K202" s="19">
        <f>COUNTIF('1988-89'!$I$1:$X$793,J202)</f>
        <v>3</v>
      </c>
      <c r="N202"/>
    </row>
    <row r="203" spans="10:14" x14ac:dyDescent="0.3">
      <c r="J203" s="20" t="s">
        <v>330</v>
      </c>
      <c r="K203" s="19">
        <f>COUNTIF('1988-89'!$I$1:$X$793,J203)</f>
        <v>1</v>
      </c>
      <c r="N203"/>
    </row>
    <row r="204" spans="10:14" x14ac:dyDescent="0.3">
      <c r="J204" s="20" t="s">
        <v>324</v>
      </c>
      <c r="K204" s="19">
        <f>COUNTIF('1988-89'!$I$1:$X$793,J204)</f>
        <v>1</v>
      </c>
      <c r="N204"/>
    </row>
    <row r="205" spans="10:14" x14ac:dyDescent="0.3">
      <c r="J205" s="20" t="s">
        <v>313</v>
      </c>
      <c r="K205" s="19">
        <f>COUNTIF('1988-89'!$I$1:$X$793,J205)</f>
        <v>1</v>
      </c>
    </row>
    <row r="206" spans="10:14" x14ac:dyDescent="0.3">
      <c r="J206" s="20" t="s">
        <v>353</v>
      </c>
      <c r="K206" s="19">
        <f>COUNTIF('1988-89'!$I$1:$X$793,J206)</f>
        <v>1</v>
      </c>
    </row>
    <row r="207" spans="10:14" x14ac:dyDescent="0.3">
      <c r="J207" s="20" t="s">
        <v>433</v>
      </c>
      <c r="K207" s="19">
        <f>COUNTIF('1988-89'!$I$1:$X$793,J207)</f>
        <v>2</v>
      </c>
    </row>
    <row r="208" spans="10:14" x14ac:dyDescent="0.3">
      <c r="J208" s="20" t="s">
        <v>294</v>
      </c>
      <c r="K208" s="19">
        <f>COUNTIF('1988-89'!$I$1:$X$793,J208)</f>
        <v>17</v>
      </c>
    </row>
    <row r="209" spans="10:11" x14ac:dyDescent="0.3">
      <c r="J209" s="20" t="s">
        <v>404</v>
      </c>
      <c r="K209" s="19">
        <f>COUNTIF('1988-89'!$I$1:$X$793,J209)</f>
        <v>1</v>
      </c>
    </row>
    <row r="210" spans="10:11" x14ac:dyDescent="0.3">
      <c r="J210" s="20" t="s">
        <v>334</v>
      </c>
      <c r="K210" s="19">
        <f>COUNTIF('1988-89'!$I$1:$X$793,J210)</f>
        <v>4</v>
      </c>
    </row>
    <row r="211" spans="10:11" x14ac:dyDescent="0.3">
      <c r="J211" s="20" t="s">
        <v>411</v>
      </c>
      <c r="K211" s="19">
        <f>COUNTIF('1988-89'!$I$1:$X$793,J211)</f>
        <v>1</v>
      </c>
    </row>
    <row r="212" spans="10:11" x14ac:dyDescent="0.3">
      <c r="J212" s="20" t="s">
        <v>415</v>
      </c>
      <c r="K212" s="19">
        <f>COUNTIF('1988-89'!$I$1:$X$793,J212)</f>
        <v>2</v>
      </c>
    </row>
    <row r="213" spans="10:11" x14ac:dyDescent="0.3">
      <c r="J213" s="20" t="s">
        <v>346</v>
      </c>
      <c r="K213" s="19">
        <f>COUNTIF('1988-89'!$I$1:$X$793,J213)</f>
        <v>1</v>
      </c>
    </row>
    <row r="214" spans="10:11" x14ac:dyDescent="0.3">
      <c r="J214" s="20" t="s">
        <v>337</v>
      </c>
      <c r="K214" s="19">
        <f>COUNTIF('1988-89'!$I$1:$X$793,J214)</f>
        <v>4</v>
      </c>
    </row>
    <row r="215" spans="10:11" x14ac:dyDescent="0.3">
      <c r="J215" s="18" t="s">
        <v>222</v>
      </c>
      <c r="K215" s="19">
        <f>COUNTIF('1988-89'!$I$1:$X$793,J215)</f>
        <v>18</v>
      </c>
    </row>
    <row r="216" spans="10:11" x14ac:dyDescent="0.3">
      <c r="J216" s="20" t="s">
        <v>403</v>
      </c>
      <c r="K216" s="19">
        <f>COUNTIF('1988-89'!$I$1:$X$793,J216)</f>
        <v>2</v>
      </c>
    </row>
    <row r="217" spans="10:11" x14ac:dyDescent="0.3">
      <c r="J217" s="20" t="s">
        <v>305</v>
      </c>
      <c r="K217" s="19">
        <f>COUNTIF('1988-89'!$I$1:$X$793,J217)</f>
        <v>2</v>
      </c>
    </row>
    <row r="218" spans="10:11" x14ac:dyDescent="0.3">
      <c r="J218" s="20" t="s">
        <v>378</v>
      </c>
      <c r="K218" s="19">
        <f>COUNTIF('1988-89'!$I$1:$X$793,J218)</f>
        <v>2</v>
      </c>
    </row>
    <row r="219" spans="10:11" x14ac:dyDescent="0.3">
      <c r="J219" s="20" t="s">
        <v>258</v>
      </c>
      <c r="K219" s="19">
        <f>COUNTIF('1988-89'!$I$1:$X$793,J219)</f>
        <v>2</v>
      </c>
    </row>
    <row r="220" spans="10:11" x14ac:dyDescent="0.3">
      <c r="J220" s="20" t="s">
        <v>426</v>
      </c>
      <c r="K220" s="19">
        <f>COUNTIF('1988-89'!$I$1:$X$793,J220)</f>
        <v>6</v>
      </c>
    </row>
    <row r="221" spans="10:11" x14ac:dyDescent="0.3">
      <c r="J221" s="20" t="s">
        <v>255</v>
      </c>
      <c r="K221" s="19">
        <f>COUNTIF('1988-89'!$I$1:$X$793,J221)</f>
        <v>4</v>
      </c>
    </row>
    <row r="222" spans="10:11" x14ac:dyDescent="0.3">
      <c r="J222" s="20" t="s">
        <v>402</v>
      </c>
      <c r="K222" s="19">
        <f>COUNTIF('1988-89'!$I$1:$X$793,J222)</f>
        <v>1</v>
      </c>
    </row>
    <row r="223" spans="10:11" x14ac:dyDescent="0.3">
      <c r="J223" s="20" t="s">
        <v>350</v>
      </c>
      <c r="K223" s="19">
        <f>COUNTIF('1988-89'!$I$1:$X$793,J223)</f>
        <v>1</v>
      </c>
    </row>
    <row r="224" spans="10:11" x14ac:dyDescent="0.3">
      <c r="J224" s="20" t="s">
        <v>344</v>
      </c>
      <c r="K224" s="19">
        <f>COUNTIF('1988-89'!$I$1:$X$793,J224)</f>
        <v>1</v>
      </c>
    </row>
    <row r="225" spans="10:11" x14ac:dyDescent="0.3">
      <c r="J225" s="18" t="s">
        <v>224</v>
      </c>
      <c r="K225" s="19">
        <f>COUNTIF('1988-89'!$I$1:$X$793,J225)</f>
        <v>1</v>
      </c>
    </row>
    <row r="226" spans="10:11" x14ac:dyDescent="0.3">
      <c r="J226" s="20" t="s">
        <v>311</v>
      </c>
      <c r="K226" s="19">
        <f>COUNTIF('1988-89'!$I$1:$X$793,J226)</f>
        <v>1</v>
      </c>
    </row>
    <row r="227" spans="10:11" x14ac:dyDescent="0.3">
      <c r="J227" s="20" t="s">
        <v>345</v>
      </c>
      <c r="K227" s="19">
        <f>COUNTIF('1988-89'!$I$1:$X$793,J227)</f>
        <v>2</v>
      </c>
    </row>
    <row r="228" spans="10:11" x14ac:dyDescent="0.3">
      <c r="J228" s="20" t="s">
        <v>425</v>
      </c>
      <c r="K228" s="19">
        <f>COUNTIF('1988-89'!$I$1:$X$793,J228)</f>
        <v>1</v>
      </c>
    </row>
    <row r="229" spans="10:11" x14ac:dyDescent="0.3">
      <c r="J229" s="20" t="s">
        <v>318</v>
      </c>
      <c r="K229" s="19">
        <f>COUNTIF('1988-89'!$I$1:$X$793,J229)</f>
        <v>3</v>
      </c>
    </row>
    <row r="230" spans="10:11" x14ac:dyDescent="0.3">
      <c r="J230" s="18" t="s">
        <v>212</v>
      </c>
      <c r="K230" s="19">
        <f>COUNTIF('1988-89'!$I$1:$X$793,J230)</f>
        <v>3</v>
      </c>
    </row>
    <row r="231" spans="10:11" x14ac:dyDescent="0.3">
      <c r="J231" s="20" t="s">
        <v>310</v>
      </c>
      <c r="K231" s="19">
        <f>COUNTIF('1988-89'!$I$1:$X$793,J231)</f>
        <v>2</v>
      </c>
    </row>
    <row r="232" spans="10:11" x14ac:dyDescent="0.3">
      <c r="J232" s="20" t="s">
        <v>246</v>
      </c>
      <c r="K232" s="19">
        <f>COUNTIF('1988-89'!$I$1:$X$793,J232)</f>
        <v>21</v>
      </c>
    </row>
    <row r="233" spans="10:11" x14ac:dyDescent="0.3">
      <c r="J233" s="20" t="s">
        <v>392</v>
      </c>
      <c r="K233" s="19">
        <f>COUNTIF('1988-89'!$I$1:$X$793,J233)</f>
        <v>4</v>
      </c>
    </row>
    <row r="234" spans="10:11" x14ac:dyDescent="0.3">
      <c r="J234" s="20" t="s">
        <v>371</v>
      </c>
      <c r="K234" s="19">
        <f>COUNTIF('1988-89'!$I$1:$X$793,J234)</f>
        <v>11</v>
      </c>
    </row>
    <row r="235" spans="10:11" x14ac:dyDescent="0.3">
      <c r="J235" s="20" t="s">
        <v>304</v>
      </c>
      <c r="K235" s="19">
        <f>COUNTIF('1988-89'!$I$1:$X$793,J235)</f>
        <v>3</v>
      </c>
    </row>
    <row r="236" spans="10:11" x14ac:dyDescent="0.3">
      <c r="J236" s="18" t="s">
        <v>202</v>
      </c>
      <c r="K236" s="19">
        <f>COUNTIF('1988-89'!$I$1:$X$793,J236)</f>
        <v>2</v>
      </c>
    </row>
    <row r="237" spans="10:11" x14ac:dyDescent="0.3">
      <c r="J237" s="20" t="s">
        <v>262</v>
      </c>
      <c r="K237" s="19">
        <f>COUNTIF('1988-89'!$I$1:$X$793,J237)</f>
        <v>2</v>
      </c>
    </row>
    <row r="238" spans="10:11" x14ac:dyDescent="0.3">
      <c r="J238" s="20" t="s">
        <v>250</v>
      </c>
      <c r="K238" s="19">
        <f>COUNTIF('1988-89'!$I$1:$X$793,J238)</f>
        <v>19</v>
      </c>
    </row>
    <row r="239" spans="10:11" x14ac:dyDescent="0.3">
      <c r="J239" s="20" t="s">
        <v>374</v>
      </c>
      <c r="K239" s="19">
        <f>COUNTIF('1988-89'!$I$1:$X$793,J239)</f>
        <v>3</v>
      </c>
    </row>
    <row r="240" spans="10:11" x14ac:dyDescent="0.3">
      <c r="J240" s="20" t="s">
        <v>370</v>
      </c>
      <c r="K240" s="19">
        <f>COUNTIF('1988-89'!$I$1:$X$793,J240)</f>
        <v>1</v>
      </c>
    </row>
    <row r="241" spans="10:11" x14ac:dyDescent="0.3">
      <c r="J241" s="42" t="s">
        <v>109</v>
      </c>
      <c r="K241" s="49">
        <f>SUM(K4:K240)</f>
        <v>1154</v>
      </c>
    </row>
  </sheetData>
  <autoFilter ref="J3:K240" xr:uid="{A48468CA-32E9-4BD2-B4B6-BE24193C4F43}"/>
  <sortState xmlns:xlrd2="http://schemas.microsoft.com/office/spreadsheetml/2017/richdata2" ref="J5:J239">
    <sortCondition ref="J4"/>
  </sortState>
  <phoneticPr fontId="12" type="noConversion"/>
  <dataValidations count="2">
    <dataValidation allowBlank="1" showInputMessage="1" sqref="A59 A130 A29:A31 A95:A128 A33:A57" xr:uid="{E540665B-6967-49A0-9853-927E406A9F16}"/>
    <dataValidation type="list" allowBlank="1" showInputMessage="1" sqref="J166:J178" xr:uid="{93A06748-9CB7-4531-9794-E6E302B44A57}">
      <formula1>ClubName</formula1>
    </dataValidation>
  </dataValidation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4C704-484C-4633-96BE-5C59F1C855F9}">
  <sheetPr codeName="Sheet2"/>
  <dimension ref="A1:Q137"/>
  <sheetViews>
    <sheetView workbookViewId="0">
      <selection sqref="A1:H1"/>
    </sheetView>
  </sheetViews>
  <sheetFormatPr defaultRowHeight="14.4" x14ac:dyDescent="0.3"/>
  <cols>
    <col min="1" max="1" width="34.33203125" style="1" customWidth="1"/>
    <col min="2" max="8" width="8.88671875" style="14"/>
    <col min="10" max="10" width="33.6640625" customWidth="1"/>
    <col min="11" max="17" width="8.88671875" style="3"/>
  </cols>
  <sheetData>
    <row r="1" spans="1:17" x14ac:dyDescent="0.3">
      <c r="A1" s="64" t="s">
        <v>180</v>
      </c>
      <c r="B1" s="64"/>
      <c r="C1" s="64"/>
      <c r="D1" s="64"/>
      <c r="E1" s="64"/>
      <c r="F1" s="64"/>
      <c r="G1" s="64"/>
      <c r="H1" s="64"/>
    </row>
    <row r="2" spans="1:17" x14ac:dyDescent="0.3">
      <c r="A2" s="55" t="s">
        <v>449</v>
      </c>
      <c r="B2" s="66" t="s">
        <v>444</v>
      </c>
      <c r="C2" s="66"/>
      <c r="D2" s="66"/>
      <c r="E2" s="66"/>
      <c r="F2" s="66"/>
      <c r="G2" s="66"/>
      <c r="H2" s="66"/>
    </row>
    <row r="3" spans="1:17" ht="14.4" customHeight="1" x14ac:dyDescent="0.3">
      <c r="A3" s="56" t="s">
        <v>445</v>
      </c>
      <c r="B3" s="66" t="s">
        <v>450</v>
      </c>
      <c r="C3" s="66"/>
      <c r="D3" s="66"/>
      <c r="E3" s="66"/>
      <c r="F3" s="66"/>
      <c r="G3" s="66"/>
      <c r="H3" s="66"/>
    </row>
    <row r="4" spans="1:17" x14ac:dyDescent="0.3">
      <c r="A4" s="56" t="s">
        <v>446</v>
      </c>
      <c r="B4" s="66" t="s">
        <v>451</v>
      </c>
      <c r="C4" s="66" t="s">
        <v>447</v>
      </c>
      <c r="D4" s="66"/>
      <c r="E4" s="66"/>
      <c r="F4" s="66"/>
      <c r="G4" s="66"/>
      <c r="H4" s="66"/>
    </row>
    <row r="5" spans="1:17" ht="14.4" customHeight="1" x14ac:dyDescent="0.3">
      <c r="A5" s="54" t="s">
        <v>448</v>
      </c>
      <c r="B5" s="65" t="s">
        <v>452</v>
      </c>
      <c r="C5" s="65"/>
      <c r="D5" s="65"/>
      <c r="E5" s="65"/>
      <c r="F5" s="65"/>
      <c r="G5" s="65"/>
      <c r="H5" s="65"/>
    </row>
    <row r="6" spans="1:17" x14ac:dyDescent="0.3">
      <c r="A6" s="65"/>
      <c r="B6" s="65"/>
      <c r="C6" s="65"/>
      <c r="D6" s="65"/>
      <c r="E6" s="65"/>
      <c r="F6" s="65"/>
      <c r="G6" s="65"/>
      <c r="H6" s="65"/>
    </row>
    <row r="7" spans="1:17" x14ac:dyDescent="0.3">
      <c r="A7" s="64" t="s">
        <v>181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x14ac:dyDescent="0.3">
      <c r="A8" s="2"/>
    </row>
    <row r="9" spans="1:17" x14ac:dyDescent="0.3">
      <c r="A9" s="5" t="s">
        <v>125</v>
      </c>
      <c r="B9" s="26"/>
      <c r="C9" s="26"/>
      <c r="D9" s="26"/>
      <c r="J9" s="5" t="s">
        <v>110</v>
      </c>
    </row>
    <row r="10" spans="1:17" x14ac:dyDescent="0.3">
      <c r="A10" s="5" t="s">
        <v>111</v>
      </c>
      <c r="B10" s="27" t="s">
        <v>112</v>
      </c>
      <c r="C10" s="27" t="s">
        <v>99</v>
      </c>
      <c r="D10" s="27" t="s">
        <v>100</v>
      </c>
      <c r="E10" s="27" t="s">
        <v>101</v>
      </c>
      <c r="F10" s="27" t="s">
        <v>102</v>
      </c>
      <c r="G10" s="27" t="s">
        <v>113</v>
      </c>
      <c r="H10" s="27" t="s">
        <v>114</v>
      </c>
      <c r="J10" s="5" t="s">
        <v>111</v>
      </c>
      <c r="K10" s="27" t="s">
        <v>112</v>
      </c>
      <c r="L10" s="27" t="s">
        <v>99</v>
      </c>
      <c r="M10" s="27" t="s">
        <v>100</v>
      </c>
      <c r="N10" s="27" t="s">
        <v>101</v>
      </c>
      <c r="O10" s="27" t="s">
        <v>102</v>
      </c>
      <c r="P10" s="27" t="s">
        <v>113</v>
      </c>
      <c r="Q10" s="27" t="s">
        <v>114</v>
      </c>
    </row>
    <row r="11" spans="1:17" x14ac:dyDescent="0.3">
      <c r="A11" s="1" t="s">
        <v>60</v>
      </c>
      <c r="B11" s="14">
        <v>22</v>
      </c>
      <c r="C11" s="14">
        <f>B11-D11-E11</f>
        <v>15</v>
      </c>
      <c r="D11" s="14">
        <v>5</v>
      </c>
      <c r="E11" s="14">
        <v>2</v>
      </c>
      <c r="F11" s="14">
        <v>44</v>
      </c>
      <c r="G11" s="14">
        <v>9</v>
      </c>
      <c r="H11" s="14">
        <f>C11*2+D11</f>
        <v>35</v>
      </c>
      <c r="J11" s="13" t="s">
        <v>53</v>
      </c>
      <c r="K11" s="11">
        <v>18</v>
      </c>
      <c r="L11" s="33">
        <f t="shared" ref="L11:L33" si="0">K11-M11-N11</f>
        <v>15</v>
      </c>
      <c r="M11" s="11">
        <v>3</v>
      </c>
      <c r="N11" s="11">
        <v>0</v>
      </c>
      <c r="O11" s="11">
        <v>74</v>
      </c>
      <c r="P11" s="11">
        <v>15</v>
      </c>
      <c r="Q11" s="33">
        <f t="shared" ref="Q11:Q19" si="1">L11*2+M11</f>
        <v>33</v>
      </c>
    </row>
    <row r="12" spans="1:17" x14ac:dyDescent="0.3">
      <c r="A12" s="32" t="s">
        <v>39</v>
      </c>
      <c r="B12" s="33">
        <v>22</v>
      </c>
      <c r="C12" s="33">
        <f t="shared" ref="C12:C22" si="2">B12-D12-E12</f>
        <v>14</v>
      </c>
      <c r="D12" s="33">
        <v>5</v>
      </c>
      <c r="E12" s="33">
        <v>3</v>
      </c>
      <c r="F12" s="33">
        <v>45</v>
      </c>
      <c r="G12" s="33">
        <v>19</v>
      </c>
      <c r="H12" s="33">
        <f t="shared" ref="H12:H22" si="3">C12*2+D12</f>
        <v>33</v>
      </c>
      <c r="J12" s="13" t="s">
        <v>54</v>
      </c>
      <c r="K12" s="11">
        <v>18</v>
      </c>
      <c r="L12" s="33">
        <f t="shared" si="0"/>
        <v>12</v>
      </c>
      <c r="M12" s="11">
        <v>3</v>
      </c>
      <c r="N12" s="11">
        <v>3</v>
      </c>
      <c r="O12" s="11">
        <v>48</v>
      </c>
      <c r="P12" s="11">
        <v>25</v>
      </c>
      <c r="Q12" s="33">
        <f t="shared" si="1"/>
        <v>27</v>
      </c>
    </row>
    <row r="13" spans="1:17" x14ac:dyDescent="0.3">
      <c r="A13" s="1" t="s">
        <v>44</v>
      </c>
      <c r="B13" s="14">
        <v>22</v>
      </c>
      <c r="C13" s="14">
        <f t="shared" si="2"/>
        <v>10</v>
      </c>
      <c r="D13" s="14">
        <v>3</v>
      </c>
      <c r="E13" s="14">
        <v>9</v>
      </c>
      <c r="F13" s="14">
        <v>34</v>
      </c>
      <c r="G13" s="14">
        <v>31</v>
      </c>
      <c r="H13" s="14">
        <f t="shared" si="3"/>
        <v>23</v>
      </c>
      <c r="J13" s="13" t="s">
        <v>4</v>
      </c>
      <c r="K13" s="11">
        <v>18</v>
      </c>
      <c r="L13" s="33">
        <f t="shared" si="0"/>
        <v>11</v>
      </c>
      <c r="M13" s="11">
        <v>3</v>
      </c>
      <c r="N13" s="11">
        <v>4</v>
      </c>
      <c r="O13" s="11">
        <v>52</v>
      </c>
      <c r="P13" s="11">
        <v>30</v>
      </c>
      <c r="Q13" s="33">
        <f t="shared" si="1"/>
        <v>25</v>
      </c>
    </row>
    <row r="14" spans="1:17" x14ac:dyDescent="0.3">
      <c r="A14" s="1" t="s">
        <v>34</v>
      </c>
      <c r="B14" s="14">
        <v>22</v>
      </c>
      <c r="C14" s="14">
        <f t="shared" si="2"/>
        <v>6</v>
      </c>
      <c r="D14" s="14">
        <v>11</v>
      </c>
      <c r="E14" s="14">
        <v>5</v>
      </c>
      <c r="F14" s="14">
        <v>26</v>
      </c>
      <c r="G14" s="14">
        <v>26</v>
      </c>
      <c r="H14" s="14">
        <f t="shared" si="3"/>
        <v>23</v>
      </c>
      <c r="J14" s="13" t="s">
        <v>14</v>
      </c>
      <c r="K14" s="11">
        <v>18</v>
      </c>
      <c r="L14" s="33">
        <f t="shared" si="0"/>
        <v>11</v>
      </c>
      <c r="M14" s="11">
        <v>1</v>
      </c>
      <c r="N14" s="11">
        <v>6</v>
      </c>
      <c r="O14" s="11">
        <v>45</v>
      </c>
      <c r="P14" s="11">
        <v>34</v>
      </c>
      <c r="Q14" s="33">
        <f t="shared" si="1"/>
        <v>23</v>
      </c>
    </row>
    <row r="15" spans="1:17" x14ac:dyDescent="0.3">
      <c r="A15" s="1" t="s">
        <v>45</v>
      </c>
      <c r="B15" s="14">
        <v>22</v>
      </c>
      <c r="C15" s="14">
        <f t="shared" si="2"/>
        <v>9</v>
      </c>
      <c r="D15" s="14">
        <v>5</v>
      </c>
      <c r="E15" s="14">
        <v>8</v>
      </c>
      <c r="F15" s="14">
        <v>32</v>
      </c>
      <c r="G15" s="14">
        <v>39</v>
      </c>
      <c r="H15" s="14">
        <f t="shared" si="3"/>
        <v>23</v>
      </c>
      <c r="J15" s="13" t="s">
        <v>150</v>
      </c>
      <c r="K15" s="11">
        <v>18</v>
      </c>
      <c r="L15" s="33">
        <f t="shared" si="0"/>
        <v>7</v>
      </c>
      <c r="M15" s="11">
        <v>3</v>
      </c>
      <c r="N15" s="11">
        <v>8</v>
      </c>
      <c r="O15" s="11">
        <v>25</v>
      </c>
      <c r="P15" s="11">
        <v>40</v>
      </c>
      <c r="Q15" s="33">
        <f t="shared" si="1"/>
        <v>17</v>
      </c>
    </row>
    <row r="16" spans="1:17" x14ac:dyDescent="0.3">
      <c r="A16" s="1" t="s">
        <v>55</v>
      </c>
      <c r="B16" s="14">
        <v>22</v>
      </c>
      <c r="C16" s="14">
        <f t="shared" si="2"/>
        <v>8</v>
      </c>
      <c r="D16" s="14">
        <v>6</v>
      </c>
      <c r="E16" s="14">
        <v>8</v>
      </c>
      <c r="F16" s="14">
        <v>34</v>
      </c>
      <c r="G16" s="14">
        <v>31</v>
      </c>
      <c r="H16" s="14">
        <f t="shared" si="3"/>
        <v>22</v>
      </c>
      <c r="J16" s="1" t="s">
        <v>12</v>
      </c>
      <c r="K16" s="11">
        <v>18</v>
      </c>
      <c r="L16" s="14">
        <f t="shared" si="0"/>
        <v>4</v>
      </c>
      <c r="M16" s="14">
        <v>5</v>
      </c>
      <c r="N16" s="14">
        <v>9</v>
      </c>
      <c r="O16" s="14">
        <v>28</v>
      </c>
      <c r="P16" s="14">
        <v>39</v>
      </c>
      <c r="Q16" s="14">
        <f t="shared" si="1"/>
        <v>13</v>
      </c>
    </row>
    <row r="17" spans="1:17" x14ac:dyDescent="0.3">
      <c r="A17" s="1" t="s">
        <v>61</v>
      </c>
      <c r="B17" s="14">
        <v>22</v>
      </c>
      <c r="C17" s="14">
        <f t="shared" si="2"/>
        <v>8</v>
      </c>
      <c r="D17" s="14">
        <v>4</v>
      </c>
      <c r="E17" s="14">
        <v>10</v>
      </c>
      <c r="F17" s="14">
        <v>41</v>
      </c>
      <c r="G17" s="14">
        <v>43</v>
      </c>
      <c r="H17" s="14">
        <f t="shared" si="3"/>
        <v>20</v>
      </c>
      <c r="J17" s="13" t="s">
        <v>2</v>
      </c>
      <c r="K17" s="11">
        <v>18</v>
      </c>
      <c r="L17" s="33">
        <f t="shared" si="0"/>
        <v>5</v>
      </c>
      <c r="M17" s="11">
        <v>2</v>
      </c>
      <c r="N17" s="11">
        <v>11</v>
      </c>
      <c r="O17" s="11">
        <v>33</v>
      </c>
      <c r="P17" s="11">
        <v>48</v>
      </c>
      <c r="Q17" s="33">
        <f t="shared" si="1"/>
        <v>12</v>
      </c>
    </row>
    <row r="18" spans="1:17" x14ac:dyDescent="0.3">
      <c r="A18" s="1" t="s">
        <v>15</v>
      </c>
      <c r="B18" s="14">
        <v>22</v>
      </c>
      <c r="C18" s="14">
        <f t="shared" si="2"/>
        <v>6</v>
      </c>
      <c r="D18" s="14">
        <v>7</v>
      </c>
      <c r="E18" s="14">
        <v>9</v>
      </c>
      <c r="F18" s="14">
        <v>37</v>
      </c>
      <c r="G18" s="14">
        <v>47</v>
      </c>
      <c r="H18" s="14">
        <f t="shared" si="3"/>
        <v>19</v>
      </c>
      <c r="J18" s="51" t="s">
        <v>115</v>
      </c>
      <c r="K18" s="52">
        <v>18</v>
      </c>
      <c r="L18" s="52">
        <f t="shared" si="0"/>
        <v>4</v>
      </c>
      <c r="M18" s="52">
        <v>3</v>
      </c>
      <c r="N18" s="52">
        <v>11</v>
      </c>
      <c r="O18" s="52">
        <v>35</v>
      </c>
      <c r="P18" s="52">
        <v>48</v>
      </c>
      <c r="Q18" s="53">
        <f t="shared" si="1"/>
        <v>11</v>
      </c>
    </row>
    <row r="19" spans="1:17" x14ac:dyDescent="0.3">
      <c r="A19" s="51" t="s">
        <v>115</v>
      </c>
      <c r="B19" s="52">
        <v>22</v>
      </c>
      <c r="C19" s="52">
        <f t="shared" si="2"/>
        <v>6</v>
      </c>
      <c r="D19" s="52">
        <v>6</v>
      </c>
      <c r="E19" s="52">
        <v>10</v>
      </c>
      <c r="F19" s="52">
        <v>27</v>
      </c>
      <c r="G19" s="52">
        <v>39</v>
      </c>
      <c r="H19" s="53">
        <f t="shared" si="3"/>
        <v>18</v>
      </c>
      <c r="J19" s="13" t="s">
        <v>86</v>
      </c>
      <c r="K19" s="11">
        <v>18</v>
      </c>
      <c r="L19" s="33">
        <f t="shared" si="0"/>
        <v>3</v>
      </c>
      <c r="M19" s="11">
        <v>5</v>
      </c>
      <c r="N19" s="11">
        <v>10</v>
      </c>
      <c r="O19" s="11">
        <v>29</v>
      </c>
      <c r="P19" s="11">
        <v>55</v>
      </c>
      <c r="Q19" s="33">
        <f t="shared" si="1"/>
        <v>11</v>
      </c>
    </row>
    <row r="20" spans="1:17" x14ac:dyDescent="0.3">
      <c r="A20" s="1" t="s">
        <v>35</v>
      </c>
      <c r="B20" s="14">
        <v>22</v>
      </c>
      <c r="C20" s="14">
        <f t="shared" si="2"/>
        <v>7</v>
      </c>
      <c r="D20" s="14">
        <v>3</v>
      </c>
      <c r="E20" s="14">
        <v>12</v>
      </c>
      <c r="F20" s="14">
        <v>44</v>
      </c>
      <c r="G20" s="14">
        <v>47</v>
      </c>
      <c r="H20" s="14">
        <f t="shared" si="3"/>
        <v>17</v>
      </c>
      <c r="J20" s="13" t="s">
        <v>57</v>
      </c>
      <c r="K20" s="11">
        <v>18</v>
      </c>
      <c r="L20" s="33">
        <f t="shared" ref="L20" si="4">K20-M20-N20</f>
        <v>4</v>
      </c>
      <c r="M20" s="11">
        <v>0</v>
      </c>
      <c r="N20" s="11">
        <v>14</v>
      </c>
      <c r="O20" s="11">
        <v>26</v>
      </c>
      <c r="P20" s="11">
        <v>61</v>
      </c>
      <c r="Q20" s="33">
        <f t="shared" ref="Q20" si="5">L20*2+M20</f>
        <v>8</v>
      </c>
    </row>
    <row r="21" spans="1:17" x14ac:dyDescent="0.3">
      <c r="A21" s="1" t="s">
        <v>28</v>
      </c>
      <c r="B21" s="14">
        <v>22</v>
      </c>
      <c r="C21" s="14">
        <f t="shared" si="2"/>
        <v>7</v>
      </c>
      <c r="D21" s="14">
        <v>3</v>
      </c>
      <c r="E21" s="14">
        <v>12</v>
      </c>
      <c r="F21" s="14">
        <v>25</v>
      </c>
      <c r="G21" s="14">
        <v>38</v>
      </c>
      <c r="H21" s="14">
        <f t="shared" si="3"/>
        <v>17</v>
      </c>
      <c r="J21" s="29" t="s">
        <v>64</v>
      </c>
      <c r="L21" s="14"/>
    </row>
    <row r="22" spans="1:17" x14ac:dyDescent="0.3">
      <c r="A22" s="1" t="s">
        <v>27</v>
      </c>
      <c r="B22" s="14">
        <v>22</v>
      </c>
      <c r="C22" s="14">
        <f t="shared" si="2"/>
        <v>5</v>
      </c>
      <c r="D22" s="14">
        <v>4</v>
      </c>
      <c r="E22" s="14">
        <v>13</v>
      </c>
      <c r="F22" s="14">
        <v>24</v>
      </c>
      <c r="G22" s="14">
        <v>44</v>
      </c>
      <c r="H22" s="14">
        <f t="shared" si="3"/>
        <v>14</v>
      </c>
      <c r="J22" s="5" t="s">
        <v>116</v>
      </c>
      <c r="L22" s="14"/>
    </row>
    <row r="23" spans="1:17" x14ac:dyDescent="0.3">
      <c r="A23" s="30" t="s">
        <v>64</v>
      </c>
      <c r="J23" s="5" t="s">
        <v>111</v>
      </c>
      <c r="K23" s="27" t="s">
        <v>112</v>
      </c>
      <c r="L23" s="27" t="s">
        <v>99</v>
      </c>
      <c r="M23" s="27" t="s">
        <v>100</v>
      </c>
      <c r="N23" s="27" t="s">
        <v>101</v>
      </c>
      <c r="O23" s="27" t="s">
        <v>102</v>
      </c>
      <c r="P23" s="27" t="s">
        <v>113</v>
      </c>
      <c r="Q23" s="27" t="s">
        <v>114</v>
      </c>
    </row>
    <row r="24" spans="1:17" x14ac:dyDescent="0.3">
      <c r="A24" s="5" t="s">
        <v>117</v>
      </c>
      <c r="B24" s="31"/>
      <c r="C24" s="31"/>
      <c r="D24" s="31"/>
      <c r="J24" t="s">
        <v>53</v>
      </c>
      <c r="K24" s="3">
        <v>18</v>
      </c>
      <c r="L24" s="14">
        <f t="shared" si="0"/>
        <v>15</v>
      </c>
      <c r="M24" s="3">
        <v>1</v>
      </c>
      <c r="N24" s="3">
        <v>2</v>
      </c>
      <c r="O24" s="3">
        <v>76</v>
      </c>
      <c r="P24" s="3">
        <v>21</v>
      </c>
      <c r="Q24" s="14">
        <f t="shared" ref="Q24:Q32" si="6">L24*2+M24</f>
        <v>31</v>
      </c>
    </row>
    <row r="25" spans="1:17" x14ac:dyDescent="0.3">
      <c r="A25" s="5" t="s">
        <v>111</v>
      </c>
      <c r="B25" s="27" t="s">
        <v>112</v>
      </c>
      <c r="C25" s="27" t="s">
        <v>99</v>
      </c>
      <c r="D25" s="27" t="s">
        <v>100</v>
      </c>
      <c r="E25" s="27" t="s">
        <v>101</v>
      </c>
      <c r="F25" s="27" t="s">
        <v>102</v>
      </c>
      <c r="G25" s="27" t="s">
        <v>113</v>
      </c>
      <c r="H25" s="27" t="s">
        <v>114</v>
      </c>
      <c r="J25" t="s">
        <v>88</v>
      </c>
      <c r="K25" s="3">
        <v>18</v>
      </c>
      <c r="L25" s="14">
        <f t="shared" si="0"/>
        <v>12</v>
      </c>
      <c r="M25" s="3">
        <v>5</v>
      </c>
      <c r="N25" s="3">
        <v>1</v>
      </c>
      <c r="O25" s="3">
        <v>53</v>
      </c>
      <c r="P25" s="3">
        <v>19</v>
      </c>
      <c r="Q25" s="14">
        <f t="shared" si="6"/>
        <v>29</v>
      </c>
    </row>
    <row r="26" spans="1:17" x14ac:dyDescent="0.3">
      <c r="A26" s="1" t="s">
        <v>60</v>
      </c>
      <c r="B26" s="14">
        <v>22</v>
      </c>
      <c r="C26" s="14">
        <f>B26-D26-E26</f>
        <v>15</v>
      </c>
      <c r="D26" s="14">
        <v>5</v>
      </c>
      <c r="E26" s="14">
        <v>2</v>
      </c>
      <c r="F26" s="14">
        <v>50</v>
      </c>
      <c r="G26" s="14">
        <v>25</v>
      </c>
      <c r="H26" s="14">
        <f t="shared" ref="H26:H37" si="7">C26*2+D26</f>
        <v>35</v>
      </c>
      <c r="J26" t="s">
        <v>21</v>
      </c>
      <c r="K26" s="3">
        <v>18</v>
      </c>
      <c r="L26" s="14">
        <f t="shared" si="0"/>
        <v>12</v>
      </c>
      <c r="M26" s="3">
        <v>3</v>
      </c>
      <c r="N26" s="3">
        <v>3</v>
      </c>
      <c r="O26" s="3">
        <v>73</v>
      </c>
      <c r="P26" s="3">
        <v>33</v>
      </c>
      <c r="Q26" s="14">
        <f t="shared" si="6"/>
        <v>27</v>
      </c>
    </row>
    <row r="27" spans="1:17" x14ac:dyDescent="0.3">
      <c r="A27" s="1" t="s">
        <v>39</v>
      </c>
      <c r="B27" s="14">
        <v>22</v>
      </c>
      <c r="C27" s="14">
        <f t="shared" ref="C27:C37" si="8">B27-D27-E27</f>
        <v>12</v>
      </c>
      <c r="D27" s="14">
        <v>5</v>
      </c>
      <c r="E27" s="14">
        <v>5</v>
      </c>
      <c r="F27" s="14">
        <v>61</v>
      </c>
      <c r="G27" s="14">
        <v>39</v>
      </c>
      <c r="H27" s="14">
        <f t="shared" si="7"/>
        <v>29</v>
      </c>
      <c r="J27" t="s">
        <v>182</v>
      </c>
      <c r="K27" s="3">
        <v>18</v>
      </c>
      <c r="L27" s="14">
        <f t="shared" si="0"/>
        <v>10</v>
      </c>
      <c r="M27" s="3">
        <v>4</v>
      </c>
      <c r="N27" s="3">
        <v>4</v>
      </c>
      <c r="O27" s="3">
        <v>60</v>
      </c>
      <c r="P27" s="3">
        <v>33</v>
      </c>
      <c r="Q27" s="14">
        <f t="shared" si="6"/>
        <v>24</v>
      </c>
    </row>
    <row r="28" spans="1:17" x14ac:dyDescent="0.3">
      <c r="A28" s="1" t="s">
        <v>34</v>
      </c>
      <c r="B28" s="14">
        <v>22</v>
      </c>
      <c r="C28" s="14">
        <f t="shared" si="8"/>
        <v>12</v>
      </c>
      <c r="D28" s="14">
        <v>5</v>
      </c>
      <c r="E28" s="14">
        <v>5</v>
      </c>
      <c r="F28" s="14">
        <v>37</v>
      </c>
      <c r="G28" s="14">
        <v>20</v>
      </c>
      <c r="H28" s="14">
        <f t="shared" si="7"/>
        <v>29</v>
      </c>
      <c r="J28" s="1" t="s">
        <v>26</v>
      </c>
      <c r="K28" s="14">
        <v>18</v>
      </c>
      <c r="L28" s="14">
        <f t="shared" si="0"/>
        <v>6</v>
      </c>
      <c r="M28" s="14">
        <v>3</v>
      </c>
      <c r="N28" s="14">
        <v>9</v>
      </c>
      <c r="O28" s="14">
        <v>31</v>
      </c>
      <c r="P28" s="14">
        <v>50</v>
      </c>
      <c r="Q28" s="14">
        <f t="shared" si="6"/>
        <v>15</v>
      </c>
    </row>
    <row r="29" spans="1:17" x14ac:dyDescent="0.3">
      <c r="A29" s="1" t="s">
        <v>35</v>
      </c>
      <c r="B29" s="14">
        <v>22</v>
      </c>
      <c r="C29" s="14">
        <f t="shared" si="8"/>
        <v>8</v>
      </c>
      <c r="D29" s="14">
        <v>7</v>
      </c>
      <c r="E29" s="14">
        <v>7</v>
      </c>
      <c r="F29" s="14">
        <v>48</v>
      </c>
      <c r="G29" s="14">
        <v>50</v>
      </c>
      <c r="H29" s="14">
        <f t="shared" si="7"/>
        <v>23</v>
      </c>
      <c r="J29" t="s">
        <v>11</v>
      </c>
      <c r="K29" s="3">
        <v>18</v>
      </c>
      <c r="L29" s="14">
        <f t="shared" si="0"/>
        <v>6</v>
      </c>
      <c r="M29" s="3">
        <v>2</v>
      </c>
      <c r="N29" s="3">
        <v>10</v>
      </c>
      <c r="O29" s="3">
        <v>32</v>
      </c>
      <c r="P29" s="3">
        <v>58</v>
      </c>
      <c r="Q29" s="14">
        <f t="shared" si="6"/>
        <v>14</v>
      </c>
    </row>
    <row r="30" spans="1:17" x14ac:dyDescent="0.3">
      <c r="A30" s="32" t="s">
        <v>27</v>
      </c>
      <c r="B30" s="33">
        <v>22</v>
      </c>
      <c r="C30" s="14">
        <f t="shared" si="8"/>
        <v>7</v>
      </c>
      <c r="D30" s="33">
        <v>7</v>
      </c>
      <c r="E30" s="33">
        <v>8</v>
      </c>
      <c r="F30" s="33">
        <v>38</v>
      </c>
      <c r="G30" s="33">
        <v>36</v>
      </c>
      <c r="H30" s="33">
        <f t="shared" si="7"/>
        <v>21</v>
      </c>
      <c r="J30" s="51" t="s">
        <v>115</v>
      </c>
      <c r="K30" s="52">
        <v>18</v>
      </c>
      <c r="L30" s="52">
        <f t="shared" si="0"/>
        <v>6</v>
      </c>
      <c r="M30" s="52">
        <v>1</v>
      </c>
      <c r="N30" s="52">
        <v>11</v>
      </c>
      <c r="O30" s="52">
        <v>34</v>
      </c>
      <c r="P30" s="52">
        <v>54</v>
      </c>
      <c r="Q30" s="53">
        <f t="shared" si="6"/>
        <v>13</v>
      </c>
    </row>
    <row r="31" spans="1:17" x14ac:dyDescent="0.3">
      <c r="A31" s="1" t="s">
        <v>31</v>
      </c>
      <c r="B31" s="14">
        <v>22</v>
      </c>
      <c r="C31" s="14">
        <f t="shared" si="8"/>
        <v>8</v>
      </c>
      <c r="D31" s="14">
        <v>5</v>
      </c>
      <c r="E31" s="14">
        <v>9</v>
      </c>
      <c r="F31" s="14">
        <v>39</v>
      </c>
      <c r="G31" s="14">
        <v>40</v>
      </c>
      <c r="H31" s="14">
        <f t="shared" si="7"/>
        <v>21</v>
      </c>
      <c r="J31" t="s">
        <v>89</v>
      </c>
      <c r="K31" s="3">
        <v>18</v>
      </c>
      <c r="L31" s="14">
        <f t="shared" si="0"/>
        <v>4</v>
      </c>
      <c r="M31" s="3">
        <v>3</v>
      </c>
      <c r="N31" s="3">
        <v>11</v>
      </c>
      <c r="O31" s="3">
        <v>30</v>
      </c>
      <c r="P31" s="3">
        <v>40</v>
      </c>
      <c r="Q31" s="14">
        <f t="shared" si="6"/>
        <v>11</v>
      </c>
    </row>
    <row r="32" spans="1:17" x14ac:dyDescent="0.3">
      <c r="A32" s="32" t="s">
        <v>46</v>
      </c>
      <c r="B32" s="33">
        <v>22</v>
      </c>
      <c r="C32" s="14">
        <f t="shared" si="8"/>
        <v>6</v>
      </c>
      <c r="D32" s="33">
        <v>8</v>
      </c>
      <c r="E32" s="33">
        <v>8</v>
      </c>
      <c r="F32" s="33">
        <v>50</v>
      </c>
      <c r="G32" s="33">
        <v>45</v>
      </c>
      <c r="H32" s="33">
        <f t="shared" si="7"/>
        <v>20</v>
      </c>
      <c r="J32" t="s">
        <v>32</v>
      </c>
      <c r="K32" s="3">
        <v>18</v>
      </c>
      <c r="L32" s="14">
        <f t="shared" si="0"/>
        <v>3</v>
      </c>
      <c r="M32" s="3">
        <v>2</v>
      </c>
      <c r="N32" s="3">
        <v>13</v>
      </c>
      <c r="O32" s="3">
        <v>24</v>
      </c>
      <c r="P32" s="3">
        <v>60</v>
      </c>
      <c r="Q32" s="14">
        <f t="shared" si="6"/>
        <v>8</v>
      </c>
    </row>
    <row r="33" spans="1:17" x14ac:dyDescent="0.3">
      <c r="A33" s="1" t="s">
        <v>15</v>
      </c>
      <c r="B33" s="14">
        <v>22</v>
      </c>
      <c r="C33" s="14">
        <f t="shared" si="8"/>
        <v>6</v>
      </c>
      <c r="D33" s="14">
        <v>7</v>
      </c>
      <c r="E33" s="14">
        <v>9</v>
      </c>
      <c r="F33" s="14">
        <v>44</v>
      </c>
      <c r="G33" s="14">
        <v>48</v>
      </c>
      <c r="H33" s="14">
        <f t="shared" si="7"/>
        <v>19</v>
      </c>
      <c r="J33" t="s">
        <v>183</v>
      </c>
      <c r="K33" s="3">
        <v>18</v>
      </c>
      <c r="L33" s="14">
        <f t="shared" si="0"/>
        <v>2</v>
      </c>
      <c r="M33" s="3">
        <v>4</v>
      </c>
      <c r="N33" s="3">
        <v>12</v>
      </c>
      <c r="O33" s="3">
        <v>26</v>
      </c>
      <c r="P33" s="3">
        <v>71</v>
      </c>
      <c r="Q33" s="14">
        <v>7</v>
      </c>
    </row>
    <row r="34" spans="1:17" x14ac:dyDescent="0.3">
      <c r="A34" s="1" t="s">
        <v>13</v>
      </c>
      <c r="B34" s="14">
        <v>22</v>
      </c>
      <c r="C34" s="14">
        <f t="shared" si="8"/>
        <v>8</v>
      </c>
      <c r="D34" s="14">
        <v>3</v>
      </c>
      <c r="E34" s="14">
        <v>11</v>
      </c>
      <c r="F34" s="14">
        <v>43</v>
      </c>
      <c r="G34" s="14">
        <v>54</v>
      </c>
      <c r="H34" s="14">
        <f t="shared" si="7"/>
        <v>19</v>
      </c>
      <c r="J34" s="36" t="s">
        <v>184</v>
      </c>
      <c r="Q34" s="14"/>
    </row>
    <row r="35" spans="1:17" x14ac:dyDescent="0.3">
      <c r="A35" s="1" t="s">
        <v>55</v>
      </c>
      <c r="B35" s="14">
        <v>22</v>
      </c>
      <c r="C35" s="14">
        <f t="shared" si="8"/>
        <v>8</v>
      </c>
      <c r="D35" s="14">
        <v>3</v>
      </c>
      <c r="E35" s="14">
        <v>11</v>
      </c>
      <c r="F35" s="14">
        <v>39</v>
      </c>
      <c r="G35" s="14">
        <v>66</v>
      </c>
      <c r="H35" s="14">
        <f t="shared" si="7"/>
        <v>19</v>
      </c>
      <c r="J35" s="5" t="s">
        <v>118</v>
      </c>
    </row>
    <row r="36" spans="1:17" x14ac:dyDescent="0.3">
      <c r="A36" s="51" t="s">
        <v>115</v>
      </c>
      <c r="B36" s="52">
        <v>22</v>
      </c>
      <c r="C36" s="52">
        <f t="shared" si="8"/>
        <v>6</v>
      </c>
      <c r="D36" s="52">
        <v>5</v>
      </c>
      <c r="E36" s="52">
        <v>11</v>
      </c>
      <c r="F36" s="52">
        <v>32</v>
      </c>
      <c r="G36" s="52">
        <v>38</v>
      </c>
      <c r="H36" s="53">
        <f t="shared" si="7"/>
        <v>17</v>
      </c>
      <c r="J36" s="5" t="s">
        <v>111</v>
      </c>
      <c r="K36" s="27" t="s">
        <v>112</v>
      </c>
      <c r="L36" s="27" t="s">
        <v>99</v>
      </c>
      <c r="M36" s="27" t="s">
        <v>100</v>
      </c>
      <c r="N36" s="27" t="s">
        <v>101</v>
      </c>
      <c r="O36" s="27" t="s">
        <v>102</v>
      </c>
      <c r="P36" s="27" t="s">
        <v>113</v>
      </c>
      <c r="Q36" s="27" t="s">
        <v>114</v>
      </c>
    </row>
    <row r="37" spans="1:17" x14ac:dyDescent="0.3">
      <c r="A37" s="1" t="s">
        <v>36</v>
      </c>
      <c r="B37" s="14">
        <v>22</v>
      </c>
      <c r="C37" s="14">
        <f t="shared" si="8"/>
        <v>3</v>
      </c>
      <c r="D37" s="14">
        <v>6</v>
      </c>
      <c r="E37" s="14">
        <v>13</v>
      </c>
      <c r="F37" s="14">
        <v>29</v>
      </c>
      <c r="G37" s="14">
        <v>49</v>
      </c>
      <c r="H37" s="14">
        <f t="shared" si="7"/>
        <v>12</v>
      </c>
      <c r="J37" t="s">
        <v>53</v>
      </c>
      <c r="K37" s="3">
        <v>18</v>
      </c>
      <c r="L37" s="14">
        <f t="shared" ref="L37:L46" si="9">K37-M37-N37</f>
        <v>12</v>
      </c>
      <c r="M37" s="3">
        <v>3</v>
      </c>
      <c r="N37" s="3">
        <v>3</v>
      </c>
      <c r="O37" s="3">
        <v>91</v>
      </c>
      <c r="P37" s="3">
        <v>30</v>
      </c>
      <c r="Q37" s="14">
        <f t="shared" ref="Q37:Q44" si="10">L37*2+M37</f>
        <v>27</v>
      </c>
    </row>
    <row r="38" spans="1:17" x14ac:dyDescent="0.3">
      <c r="A38" s="30" t="s">
        <v>64</v>
      </c>
      <c r="J38" s="1" t="s">
        <v>143</v>
      </c>
      <c r="K38" s="3">
        <v>18</v>
      </c>
      <c r="L38" s="14">
        <f t="shared" si="9"/>
        <v>13</v>
      </c>
      <c r="M38" s="14">
        <v>1</v>
      </c>
      <c r="N38" s="14">
        <v>4</v>
      </c>
      <c r="O38" s="14">
        <v>63</v>
      </c>
      <c r="P38" s="14">
        <v>30</v>
      </c>
      <c r="Q38" s="14">
        <f t="shared" si="10"/>
        <v>27</v>
      </c>
    </row>
    <row r="39" spans="1:17" x14ac:dyDescent="0.3">
      <c r="A39" s="5" t="s">
        <v>124</v>
      </c>
      <c r="B39" s="31"/>
      <c r="C39" s="31"/>
      <c r="D39" s="31"/>
      <c r="J39" t="s">
        <v>5</v>
      </c>
      <c r="K39" s="3">
        <v>18</v>
      </c>
      <c r="L39" s="14">
        <f t="shared" si="9"/>
        <v>13</v>
      </c>
      <c r="M39" s="3">
        <v>1</v>
      </c>
      <c r="N39" s="3">
        <v>4</v>
      </c>
      <c r="O39" s="3">
        <v>49</v>
      </c>
      <c r="P39" s="3">
        <v>38</v>
      </c>
      <c r="Q39" s="14">
        <f t="shared" si="10"/>
        <v>27</v>
      </c>
    </row>
    <row r="40" spans="1:17" x14ac:dyDescent="0.3">
      <c r="A40" s="5" t="s">
        <v>111</v>
      </c>
      <c r="B40" s="27" t="s">
        <v>112</v>
      </c>
      <c r="C40" s="27" t="s">
        <v>99</v>
      </c>
      <c r="D40" s="27" t="s">
        <v>100</v>
      </c>
      <c r="E40" s="27" t="s">
        <v>101</v>
      </c>
      <c r="F40" s="27" t="s">
        <v>102</v>
      </c>
      <c r="G40" s="27" t="s">
        <v>113</v>
      </c>
      <c r="H40" s="27" t="s">
        <v>114</v>
      </c>
      <c r="J40" t="s">
        <v>14</v>
      </c>
      <c r="K40" s="3">
        <v>18</v>
      </c>
      <c r="L40" s="14">
        <f t="shared" si="9"/>
        <v>9</v>
      </c>
      <c r="M40" s="3">
        <v>6</v>
      </c>
      <c r="N40" s="3">
        <v>3</v>
      </c>
      <c r="O40" s="3">
        <v>45</v>
      </c>
      <c r="P40" s="3">
        <v>29</v>
      </c>
      <c r="Q40" s="14">
        <f t="shared" si="10"/>
        <v>24</v>
      </c>
    </row>
    <row r="41" spans="1:17" x14ac:dyDescent="0.3">
      <c r="A41" s="32" t="s">
        <v>27</v>
      </c>
      <c r="B41" s="33">
        <v>22</v>
      </c>
      <c r="C41" s="33">
        <f t="shared" ref="C41:C52" si="11">B41-D41-E41</f>
        <v>14</v>
      </c>
      <c r="D41" s="33">
        <v>3</v>
      </c>
      <c r="E41" s="33">
        <v>5</v>
      </c>
      <c r="F41" s="33">
        <v>49</v>
      </c>
      <c r="G41" s="33">
        <v>22</v>
      </c>
      <c r="H41" s="33">
        <f t="shared" ref="H41:H52" si="12">C41*2+D41</f>
        <v>31</v>
      </c>
      <c r="J41" t="s">
        <v>127</v>
      </c>
      <c r="K41" s="3">
        <v>18</v>
      </c>
      <c r="L41" s="14">
        <f t="shared" si="9"/>
        <v>9</v>
      </c>
      <c r="M41" s="3">
        <v>1</v>
      </c>
      <c r="N41" s="3">
        <v>8</v>
      </c>
      <c r="O41" s="3">
        <v>61</v>
      </c>
      <c r="P41" s="3">
        <v>43</v>
      </c>
      <c r="Q41" s="14">
        <f t="shared" si="10"/>
        <v>19</v>
      </c>
    </row>
    <row r="42" spans="1:17" x14ac:dyDescent="0.3">
      <c r="A42" s="1" t="s">
        <v>28</v>
      </c>
      <c r="B42" s="14">
        <v>22</v>
      </c>
      <c r="C42" s="14">
        <f t="shared" si="11"/>
        <v>11</v>
      </c>
      <c r="D42" s="14">
        <v>5</v>
      </c>
      <c r="E42" s="14">
        <v>6</v>
      </c>
      <c r="F42" s="14">
        <v>42</v>
      </c>
      <c r="G42" s="14">
        <v>38</v>
      </c>
      <c r="H42" s="14">
        <f t="shared" si="12"/>
        <v>27</v>
      </c>
      <c r="J42" s="51" t="s">
        <v>115</v>
      </c>
      <c r="K42" s="52">
        <v>18</v>
      </c>
      <c r="L42" s="52">
        <f t="shared" si="9"/>
        <v>8</v>
      </c>
      <c r="M42" s="52">
        <v>2</v>
      </c>
      <c r="N42" s="52">
        <v>8</v>
      </c>
      <c r="O42" s="52">
        <v>45</v>
      </c>
      <c r="P42" s="52">
        <v>40</v>
      </c>
      <c r="Q42" s="53">
        <f t="shared" si="10"/>
        <v>18</v>
      </c>
    </row>
    <row r="43" spans="1:17" x14ac:dyDescent="0.3">
      <c r="A43" s="1" t="s">
        <v>55</v>
      </c>
      <c r="B43" s="14">
        <v>22</v>
      </c>
      <c r="C43" s="14">
        <f t="shared" si="11"/>
        <v>12</v>
      </c>
      <c r="D43" s="14">
        <v>1</v>
      </c>
      <c r="E43" s="14">
        <v>9</v>
      </c>
      <c r="F43" s="14">
        <v>55</v>
      </c>
      <c r="G43" s="14">
        <v>47</v>
      </c>
      <c r="H43" s="14">
        <f t="shared" si="12"/>
        <v>25</v>
      </c>
      <c r="J43" t="s">
        <v>29</v>
      </c>
      <c r="K43" s="3">
        <v>18</v>
      </c>
      <c r="L43" s="14">
        <f t="shared" si="9"/>
        <v>6</v>
      </c>
      <c r="M43" s="3">
        <v>3</v>
      </c>
      <c r="N43" s="3">
        <v>9</v>
      </c>
      <c r="O43" s="3">
        <v>44</v>
      </c>
      <c r="P43" s="3">
        <v>49</v>
      </c>
      <c r="Q43" s="14">
        <f t="shared" si="10"/>
        <v>15</v>
      </c>
    </row>
    <row r="44" spans="1:17" x14ac:dyDescent="0.3">
      <c r="A44" s="1" t="s">
        <v>52</v>
      </c>
      <c r="B44" s="14">
        <v>22</v>
      </c>
      <c r="C44" s="14">
        <f t="shared" si="11"/>
        <v>11</v>
      </c>
      <c r="D44" s="14">
        <v>3</v>
      </c>
      <c r="E44" s="14">
        <v>8</v>
      </c>
      <c r="F44" s="14">
        <v>39</v>
      </c>
      <c r="G44" s="14">
        <v>39</v>
      </c>
      <c r="H44" s="14">
        <f t="shared" si="12"/>
        <v>25</v>
      </c>
      <c r="J44" t="s">
        <v>128</v>
      </c>
      <c r="K44" s="3">
        <v>18</v>
      </c>
      <c r="L44" s="14">
        <f t="shared" si="9"/>
        <v>6</v>
      </c>
      <c r="M44" s="3">
        <v>3</v>
      </c>
      <c r="N44" s="3">
        <v>9</v>
      </c>
      <c r="O44" s="3">
        <v>34</v>
      </c>
      <c r="P44" s="3">
        <v>50</v>
      </c>
      <c r="Q44" s="14">
        <f t="shared" si="10"/>
        <v>15</v>
      </c>
    </row>
    <row r="45" spans="1:17" x14ac:dyDescent="0.3">
      <c r="A45" s="1" t="s">
        <v>61</v>
      </c>
      <c r="B45" s="14">
        <v>22</v>
      </c>
      <c r="C45" s="14">
        <f t="shared" si="11"/>
        <v>11</v>
      </c>
      <c r="D45" s="14">
        <v>2</v>
      </c>
      <c r="E45" s="14">
        <v>9</v>
      </c>
      <c r="F45" s="14">
        <v>40</v>
      </c>
      <c r="G45" s="14">
        <v>38</v>
      </c>
      <c r="H45" s="14">
        <f t="shared" si="12"/>
        <v>24</v>
      </c>
      <c r="J45" t="s">
        <v>153</v>
      </c>
      <c r="K45" s="3">
        <v>18</v>
      </c>
      <c r="L45" s="14">
        <f t="shared" si="9"/>
        <v>3</v>
      </c>
      <c r="M45" s="3">
        <v>2</v>
      </c>
      <c r="N45" s="3">
        <v>13</v>
      </c>
      <c r="O45" s="3">
        <v>33</v>
      </c>
      <c r="P45" s="3">
        <v>61</v>
      </c>
      <c r="Q45" s="14">
        <f t="shared" ref="Q45" si="13">L45*2+M45</f>
        <v>8</v>
      </c>
    </row>
    <row r="46" spans="1:17" x14ac:dyDescent="0.3">
      <c r="A46" s="51" t="s">
        <v>115</v>
      </c>
      <c r="B46" s="52">
        <v>22</v>
      </c>
      <c r="C46" s="52">
        <f t="shared" si="11"/>
        <v>9</v>
      </c>
      <c r="D46" s="52">
        <v>3</v>
      </c>
      <c r="E46" s="52">
        <v>10</v>
      </c>
      <c r="F46" s="52">
        <v>49</v>
      </c>
      <c r="G46" s="52">
        <v>48</v>
      </c>
      <c r="H46" s="53">
        <f t="shared" si="12"/>
        <v>21</v>
      </c>
      <c r="J46" s="13" t="s">
        <v>188</v>
      </c>
      <c r="K46" s="3">
        <v>18</v>
      </c>
      <c r="L46" s="14">
        <f t="shared" si="9"/>
        <v>0</v>
      </c>
      <c r="M46" s="3">
        <v>0</v>
      </c>
      <c r="N46" s="3">
        <v>18</v>
      </c>
      <c r="O46" s="3">
        <v>12</v>
      </c>
      <c r="P46" s="3">
        <v>107</v>
      </c>
      <c r="Q46" s="14">
        <v>-2</v>
      </c>
    </row>
    <row r="47" spans="1:17" x14ac:dyDescent="0.3">
      <c r="A47" s="1" t="s">
        <v>39</v>
      </c>
      <c r="B47" s="14">
        <v>22</v>
      </c>
      <c r="C47" s="14">
        <f t="shared" si="11"/>
        <v>5</v>
      </c>
      <c r="D47" s="14">
        <v>11</v>
      </c>
      <c r="E47" s="14">
        <v>6</v>
      </c>
      <c r="F47" s="14">
        <v>48</v>
      </c>
      <c r="G47" s="14">
        <v>49</v>
      </c>
      <c r="H47" s="14">
        <f t="shared" si="12"/>
        <v>21</v>
      </c>
      <c r="J47" s="36" t="s">
        <v>189</v>
      </c>
    </row>
    <row r="48" spans="1:17" x14ac:dyDescent="0.3">
      <c r="A48" s="1" t="s">
        <v>45</v>
      </c>
      <c r="B48" s="14">
        <v>22</v>
      </c>
      <c r="C48" s="14">
        <f t="shared" si="11"/>
        <v>8</v>
      </c>
      <c r="D48" s="14">
        <v>3</v>
      </c>
      <c r="E48" s="14">
        <v>11</v>
      </c>
      <c r="F48" s="14">
        <v>38</v>
      </c>
      <c r="G48" s="14">
        <v>43</v>
      </c>
      <c r="H48" s="14">
        <f t="shared" si="12"/>
        <v>19</v>
      </c>
      <c r="J48" s="5" t="s">
        <v>119</v>
      </c>
    </row>
    <row r="49" spans="1:17" x14ac:dyDescent="0.3">
      <c r="A49" s="1" t="s">
        <v>6</v>
      </c>
      <c r="B49" s="14">
        <v>22</v>
      </c>
      <c r="C49" s="14">
        <f t="shared" si="11"/>
        <v>7</v>
      </c>
      <c r="D49" s="14">
        <v>5</v>
      </c>
      <c r="E49" s="14">
        <v>10</v>
      </c>
      <c r="F49" s="14">
        <v>35</v>
      </c>
      <c r="G49" s="14">
        <v>42</v>
      </c>
      <c r="H49" s="14">
        <f t="shared" si="12"/>
        <v>19</v>
      </c>
      <c r="J49" s="5" t="s">
        <v>111</v>
      </c>
      <c r="K49" s="27" t="s">
        <v>112</v>
      </c>
      <c r="L49" s="27" t="s">
        <v>99</v>
      </c>
      <c r="M49" s="27" t="s">
        <v>100</v>
      </c>
      <c r="N49" s="27" t="s">
        <v>101</v>
      </c>
      <c r="O49" s="27" t="s">
        <v>102</v>
      </c>
      <c r="P49" s="27" t="s">
        <v>113</v>
      </c>
      <c r="Q49" s="27" t="s">
        <v>114</v>
      </c>
    </row>
    <row r="50" spans="1:17" x14ac:dyDescent="0.3">
      <c r="A50" s="1" t="s">
        <v>46</v>
      </c>
      <c r="B50" s="14">
        <v>22</v>
      </c>
      <c r="C50" s="14">
        <f t="shared" si="11"/>
        <v>8</v>
      </c>
      <c r="D50" s="14">
        <v>3</v>
      </c>
      <c r="E50" s="14">
        <v>11</v>
      </c>
      <c r="F50" s="14">
        <v>44</v>
      </c>
      <c r="G50" s="14">
        <v>63</v>
      </c>
      <c r="H50" s="14">
        <f t="shared" si="12"/>
        <v>19</v>
      </c>
      <c r="J50" s="1" t="s">
        <v>12</v>
      </c>
      <c r="K50" s="14">
        <v>16</v>
      </c>
      <c r="L50" s="14">
        <f t="shared" ref="L50:L58" si="14">K50-M50-N50</f>
        <v>13</v>
      </c>
      <c r="M50" s="14">
        <v>1</v>
      </c>
      <c r="N50" s="14">
        <v>2</v>
      </c>
      <c r="O50" s="14">
        <v>54</v>
      </c>
      <c r="P50" s="14">
        <v>18</v>
      </c>
      <c r="Q50" s="14">
        <f t="shared" ref="Q50:Q58" si="15">L50*2+M50</f>
        <v>27</v>
      </c>
    </row>
    <row r="51" spans="1:17" x14ac:dyDescent="0.3">
      <c r="A51" s="1" t="s">
        <v>60</v>
      </c>
      <c r="B51" s="14">
        <v>22</v>
      </c>
      <c r="C51" s="14">
        <f t="shared" si="11"/>
        <v>6</v>
      </c>
      <c r="D51" s="14">
        <v>6</v>
      </c>
      <c r="E51" s="14">
        <v>10</v>
      </c>
      <c r="F51" s="14">
        <v>41</v>
      </c>
      <c r="G51" s="14">
        <v>39</v>
      </c>
      <c r="H51" s="14">
        <f t="shared" si="12"/>
        <v>18</v>
      </c>
      <c r="J51" s="32" t="s">
        <v>53</v>
      </c>
      <c r="K51" s="14">
        <v>16</v>
      </c>
      <c r="L51" s="14">
        <f t="shared" si="14"/>
        <v>11</v>
      </c>
      <c r="M51" s="33">
        <v>2</v>
      </c>
      <c r="N51" s="33">
        <v>3</v>
      </c>
      <c r="O51" s="33">
        <v>50</v>
      </c>
      <c r="P51" s="33">
        <v>28</v>
      </c>
      <c r="Q51" s="33">
        <f t="shared" si="15"/>
        <v>24</v>
      </c>
    </row>
    <row r="52" spans="1:17" x14ac:dyDescent="0.3">
      <c r="A52" s="1" t="s">
        <v>8</v>
      </c>
      <c r="B52" s="14">
        <v>22</v>
      </c>
      <c r="C52" s="14">
        <f t="shared" si="11"/>
        <v>6</v>
      </c>
      <c r="D52" s="14">
        <v>3</v>
      </c>
      <c r="E52" s="14">
        <v>13</v>
      </c>
      <c r="F52" s="14">
        <v>35</v>
      </c>
      <c r="G52" s="14">
        <v>47</v>
      </c>
      <c r="H52" s="14">
        <f t="shared" si="12"/>
        <v>15</v>
      </c>
      <c r="J52" t="s">
        <v>2</v>
      </c>
      <c r="K52" s="14">
        <v>16</v>
      </c>
      <c r="L52" s="14">
        <f t="shared" si="14"/>
        <v>10</v>
      </c>
      <c r="M52" s="3">
        <v>3</v>
      </c>
      <c r="N52" s="3">
        <v>3</v>
      </c>
      <c r="O52" s="3">
        <v>49</v>
      </c>
      <c r="P52" s="3">
        <v>26</v>
      </c>
      <c r="Q52" s="14">
        <f t="shared" si="15"/>
        <v>23</v>
      </c>
    </row>
    <row r="53" spans="1:17" x14ac:dyDescent="0.3">
      <c r="A53" s="30" t="s">
        <v>64</v>
      </c>
      <c r="J53" t="s">
        <v>6</v>
      </c>
      <c r="K53" s="14">
        <v>16</v>
      </c>
      <c r="L53" s="14">
        <f t="shared" si="14"/>
        <v>8</v>
      </c>
      <c r="M53" s="3">
        <v>1</v>
      </c>
      <c r="N53" s="3">
        <v>7</v>
      </c>
      <c r="O53" s="3">
        <v>46</v>
      </c>
      <c r="P53" s="3">
        <v>43</v>
      </c>
      <c r="Q53" s="14">
        <f t="shared" si="15"/>
        <v>17</v>
      </c>
    </row>
    <row r="54" spans="1:17" x14ac:dyDescent="0.3">
      <c r="A54" s="5" t="s">
        <v>200</v>
      </c>
      <c r="B54" s="31"/>
      <c r="C54" s="31"/>
      <c r="D54" s="31"/>
      <c r="J54" t="s">
        <v>87</v>
      </c>
      <c r="K54" s="14">
        <v>16</v>
      </c>
      <c r="L54" s="14">
        <f t="shared" si="14"/>
        <v>6</v>
      </c>
      <c r="M54" s="3">
        <v>1</v>
      </c>
      <c r="N54" s="3">
        <v>9</v>
      </c>
      <c r="O54" s="3">
        <v>43</v>
      </c>
      <c r="P54" s="3">
        <v>49</v>
      </c>
      <c r="Q54" s="14">
        <f t="shared" si="15"/>
        <v>13</v>
      </c>
    </row>
    <row r="55" spans="1:17" x14ac:dyDescent="0.3">
      <c r="A55" s="5" t="s">
        <v>111</v>
      </c>
      <c r="B55" s="27" t="s">
        <v>112</v>
      </c>
      <c r="C55" s="27" t="s">
        <v>99</v>
      </c>
      <c r="D55" s="27" t="s">
        <v>100</v>
      </c>
      <c r="E55" s="27" t="s">
        <v>101</v>
      </c>
      <c r="F55" s="27" t="s">
        <v>102</v>
      </c>
      <c r="G55" s="27" t="s">
        <v>113</v>
      </c>
      <c r="H55" s="27" t="s">
        <v>114</v>
      </c>
      <c r="J55" t="s">
        <v>59</v>
      </c>
      <c r="K55" s="14">
        <v>16</v>
      </c>
      <c r="L55" s="14">
        <f t="shared" si="14"/>
        <v>5</v>
      </c>
      <c r="M55" s="3">
        <v>3</v>
      </c>
      <c r="N55" s="3">
        <v>8</v>
      </c>
      <c r="O55" s="3">
        <v>39</v>
      </c>
      <c r="P55" s="3">
        <v>53</v>
      </c>
      <c r="Q55" s="14">
        <f t="shared" si="15"/>
        <v>13</v>
      </c>
    </row>
    <row r="56" spans="1:17" x14ac:dyDescent="0.3">
      <c r="A56" s="51" t="s">
        <v>115</v>
      </c>
      <c r="B56" s="52">
        <v>22</v>
      </c>
      <c r="C56" s="52">
        <f t="shared" ref="C56:C67" si="16">B56-D56-E56</f>
        <v>15</v>
      </c>
      <c r="D56" s="52">
        <v>4</v>
      </c>
      <c r="E56" s="52">
        <v>3</v>
      </c>
      <c r="F56" s="52">
        <v>59</v>
      </c>
      <c r="G56" s="52">
        <v>20</v>
      </c>
      <c r="H56" s="53">
        <f t="shared" ref="H56:H67" si="17">C56*2+D56</f>
        <v>34</v>
      </c>
      <c r="J56" s="51" t="s">
        <v>115</v>
      </c>
      <c r="K56" s="52">
        <v>16</v>
      </c>
      <c r="L56" s="52">
        <f t="shared" si="14"/>
        <v>4</v>
      </c>
      <c r="M56" s="52">
        <v>2</v>
      </c>
      <c r="N56" s="52">
        <v>10</v>
      </c>
      <c r="O56" s="52">
        <v>40</v>
      </c>
      <c r="P56" s="52">
        <v>48</v>
      </c>
      <c r="Q56" s="53">
        <f t="shared" si="15"/>
        <v>10</v>
      </c>
    </row>
    <row r="57" spans="1:17" x14ac:dyDescent="0.3">
      <c r="A57" s="1" t="s">
        <v>55</v>
      </c>
      <c r="B57" s="14">
        <v>22</v>
      </c>
      <c r="C57" s="14">
        <f t="shared" si="16"/>
        <v>13</v>
      </c>
      <c r="D57" s="14">
        <v>3</v>
      </c>
      <c r="E57" s="14">
        <v>6</v>
      </c>
      <c r="F57" s="14">
        <v>54</v>
      </c>
      <c r="G57" s="14">
        <v>34</v>
      </c>
      <c r="H57" s="14">
        <f t="shared" si="17"/>
        <v>29</v>
      </c>
      <c r="J57" t="s">
        <v>128</v>
      </c>
      <c r="K57" s="14">
        <v>16</v>
      </c>
      <c r="L57" s="14">
        <f t="shared" si="14"/>
        <v>4</v>
      </c>
      <c r="M57" s="3">
        <v>2</v>
      </c>
      <c r="N57" s="3">
        <v>10</v>
      </c>
      <c r="O57" s="3">
        <v>24</v>
      </c>
      <c r="P57" s="3">
        <v>44</v>
      </c>
      <c r="Q57" s="14">
        <f t="shared" si="15"/>
        <v>10</v>
      </c>
    </row>
    <row r="58" spans="1:17" x14ac:dyDescent="0.3">
      <c r="A58" s="1" t="s">
        <v>61</v>
      </c>
      <c r="B58" s="14">
        <v>22</v>
      </c>
      <c r="C58" s="14">
        <f t="shared" si="16"/>
        <v>9</v>
      </c>
      <c r="D58" s="14">
        <v>7</v>
      </c>
      <c r="E58" s="14">
        <v>6</v>
      </c>
      <c r="F58" s="14">
        <v>44</v>
      </c>
      <c r="G58" s="14">
        <v>49</v>
      </c>
      <c r="H58" s="14">
        <f t="shared" si="17"/>
        <v>25</v>
      </c>
      <c r="J58" t="s">
        <v>88</v>
      </c>
      <c r="K58" s="14">
        <v>16</v>
      </c>
      <c r="L58" s="14">
        <f t="shared" si="14"/>
        <v>2</v>
      </c>
      <c r="M58" s="3">
        <v>3</v>
      </c>
      <c r="N58" s="3">
        <v>11</v>
      </c>
      <c r="O58" s="3">
        <v>19</v>
      </c>
      <c r="P58" s="3">
        <v>55</v>
      </c>
      <c r="Q58" s="14">
        <f t="shared" si="15"/>
        <v>7</v>
      </c>
    </row>
    <row r="59" spans="1:17" x14ac:dyDescent="0.3">
      <c r="A59" s="1" t="s">
        <v>6</v>
      </c>
      <c r="B59" s="14">
        <v>22</v>
      </c>
      <c r="C59" s="14">
        <f t="shared" si="16"/>
        <v>10</v>
      </c>
      <c r="D59" s="14">
        <v>4</v>
      </c>
      <c r="E59" s="14">
        <v>8</v>
      </c>
      <c r="F59" s="14">
        <v>58</v>
      </c>
      <c r="G59" s="14">
        <v>49</v>
      </c>
      <c r="H59" s="14">
        <f t="shared" si="17"/>
        <v>24</v>
      </c>
      <c r="J59" s="29" t="s">
        <v>64</v>
      </c>
    </row>
    <row r="60" spans="1:17" x14ac:dyDescent="0.3">
      <c r="A60" s="1" t="s">
        <v>46</v>
      </c>
      <c r="B60" s="14">
        <v>22</v>
      </c>
      <c r="C60" s="14">
        <f t="shared" si="16"/>
        <v>8</v>
      </c>
      <c r="D60" s="14">
        <v>6</v>
      </c>
      <c r="E60" s="14">
        <v>8</v>
      </c>
      <c r="F60" s="14">
        <v>40</v>
      </c>
      <c r="G60" s="14">
        <v>38</v>
      </c>
      <c r="H60" s="14">
        <f t="shared" si="17"/>
        <v>22</v>
      </c>
      <c r="J60" s="5" t="s">
        <v>120</v>
      </c>
    </row>
    <row r="61" spans="1:17" x14ac:dyDescent="0.3">
      <c r="A61" s="1" t="s">
        <v>60</v>
      </c>
      <c r="B61" s="14">
        <v>22</v>
      </c>
      <c r="C61" s="14">
        <f t="shared" si="16"/>
        <v>7</v>
      </c>
      <c r="D61" s="14">
        <v>8</v>
      </c>
      <c r="E61" s="14">
        <v>7</v>
      </c>
      <c r="F61" s="14">
        <v>44</v>
      </c>
      <c r="G61" s="14">
        <v>47</v>
      </c>
      <c r="H61" s="14">
        <f t="shared" si="17"/>
        <v>22</v>
      </c>
      <c r="J61" s="5" t="s">
        <v>111</v>
      </c>
      <c r="K61" s="27" t="s">
        <v>112</v>
      </c>
      <c r="L61" s="27" t="s">
        <v>99</v>
      </c>
      <c r="M61" s="27" t="s">
        <v>100</v>
      </c>
      <c r="N61" s="27" t="s">
        <v>101</v>
      </c>
      <c r="O61" s="27" t="s">
        <v>102</v>
      </c>
      <c r="P61" s="27" t="s">
        <v>113</v>
      </c>
      <c r="Q61" s="27" t="s">
        <v>114</v>
      </c>
    </row>
    <row r="62" spans="1:17" x14ac:dyDescent="0.3">
      <c r="A62" s="1" t="s">
        <v>15</v>
      </c>
      <c r="B62" s="14">
        <v>22</v>
      </c>
      <c r="C62" s="14">
        <f t="shared" si="16"/>
        <v>8</v>
      </c>
      <c r="D62" s="14">
        <v>6</v>
      </c>
      <c r="E62" s="14">
        <v>8</v>
      </c>
      <c r="F62" s="14">
        <v>52</v>
      </c>
      <c r="G62" s="14">
        <v>62</v>
      </c>
      <c r="H62" s="14">
        <f t="shared" si="17"/>
        <v>22</v>
      </c>
      <c r="J62" t="s">
        <v>54</v>
      </c>
      <c r="K62" s="3">
        <v>18</v>
      </c>
      <c r="L62" s="14">
        <f t="shared" ref="L62:L70" si="18">K62-M62-N62</f>
        <v>14</v>
      </c>
      <c r="M62" s="3">
        <v>2</v>
      </c>
      <c r="N62" s="3">
        <v>2</v>
      </c>
      <c r="O62" s="3">
        <v>69</v>
      </c>
      <c r="P62" s="3">
        <v>30</v>
      </c>
      <c r="Q62" s="14">
        <f t="shared" ref="Q62:Q69" si="19">L62*2+M62</f>
        <v>30</v>
      </c>
    </row>
    <row r="63" spans="1:17" x14ac:dyDescent="0.3">
      <c r="A63" s="1" t="s">
        <v>8</v>
      </c>
      <c r="B63" s="14">
        <v>22</v>
      </c>
      <c r="C63" s="14">
        <f t="shared" si="16"/>
        <v>8</v>
      </c>
      <c r="D63" s="14">
        <v>4</v>
      </c>
      <c r="E63" s="14">
        <v>10</v>
      </c>
      <c r="F63" s="14">
        <v>45</v>
      </c>
      <c r="G63" s="14">
        <v>45</v>
      </c>
      <c r="H63" s="14">
        <f t="shared" si="17"/>
        <v>20</v>
      </c>
      <c r="J63" s="51" t="s">
        <v>115</v>
      </c>
      <c r="K63" s="52">
        <v>18</v>
      </c>
      <c r="L63" s="52">
        <f t="shared" si="18"/>
        <v>11</v>
      </c>
      <c r="M63" s="52">
        <v>5</v>
      </c>
      <c r="N63" s="52">
        <v>2</v>
      </c>
      <c r="O63" s="52">
        <v>48</v>
      </c>
      <c r="P63" s="52">
        <v>27</v>
      </c>
      <c r="Q63" s="53">
        <f t="shared" si="19"/>
        <v>27</v>
      </c>
    </row>
    <row r="64" spans="1:17" x14ac:dyDescent="0.3">
      <c r="A64" s="1" t="s">
        <v>34</v>
      </c>
      <c r="B64" s="14">
        <v>22</v>
      </c>
      <c r="C64" s="14">
        <f t="shared" si="16"/>
        <v>7</v>
      </c>
      <c r="D64" s="14">
        <v>4</v>
      </c>
      <c r="E64" s="14">
        <v>11</v>
      </c>
      <c r="F64" s="14">
        <v>34</v>
      </c>
      <c r="G64" s="14">
        <v>60</v>
      </c>
      <c r="H64" s="14">
        <f t="shared" si="17"/>
        <v>18</v>
      </c>
      <c r="J64" s="32" t="s">
        <v>32</v>
      </c>
      <c r="K64" s="11">
        <v>18</v>
      </c>
      <c r="L64" s="33">
        <f t="shared" si="18"/>
        <v>9</v>
      </c>
      <c r="M64" s="33">
        <v>5</v>
      </c>
      <c r="N64" s="33">
        <v>4</v>
      </c>
      <c r="O64" s="33">
        <v>39</v>
      </c>
      <c r="P64" s="33">
        <v>36</v>
      </c>
      <c r="Q64" s="33">
        <f t="shared" si="19"/>
        <v>23</v>
      </c>
    </row>
    <row r="65" spans="1:17" x14ac:dyDescent="0.3">
      <c r="A65" s="1" t="s">
        <v>35</v>
      </c>
      <c r="B65" s="14">
        <v>22</v>
      </c>
      <c r="C65" s="14">
        <f t="shared" si="16"/>
        <v>6</v>
      </c>
      <c r="D65" s="14">
        <v>5</v>
      </c>
      <c r="E65" s="14">
        <v>11</v>
      </c>
      <c r="F65" s="14">
        <v>47</v>
      </c>
      <c r="G65" s="14">
        <v>46</v>
      </c>
      <c r="H65" s="14">
        <f t="shared" si="17"/>
        <v>17</v>
      </c>
      <c r="J65" t="s">
        <v>14</v>
      </c>
      <c r="K65" s="3">
        <v>18</v>
      </c>
      <c r="L65" s="14">
        <f t="shared" si="18"/>
        <v>10</v>
      </c>
      <c r="M65" s="3">
        <v>2</v>
      </c>
      <c r="N65" s="3">
        <v>6</v>
      </c>
      <c r="O65" s="3">
        <v>47</v>
      </c>
      <c r="P65" s="3">
        <v>31</v>
      </c>
      <c r="Q65" s="14">
        <f t="shared" si="19"/>
        <v>22</v>
      </c>
    </row>
    <row r="66" spans="1:17" x14ac:dyDescent="0.3">
      <c r="A66" s="1" t="s">
        <v>31</v>
      </c>
      <c r="B66" s="14">
        <v>22</v>
      </c>
      <c r="C66" s="14">
        <f t="shared" si="16"/>
        <v>7</v>
      </c>
      <c r="D66" s="14">
        <v>3</v>
      </c>
      <c r="E66" s="14">
        <v>12</v>
      </c>
      <c r="F66" s="14">
        <v>43</v>
      </c>
      <c r="G66" s="14">
        <v>49</v>
      </c>
      <c r="H66" s="14">
        <f t="shared" si="17"/>
        <v>17</v>
      </c>
      <c r="J66" t="s">
        <v>145</v>
      </c>
      <c r="K66" s="3">
        <v>18</v>
      </c>
      <c r="L66" s="14">
        <f t="shared" si="18"/>
        <v>9</v>
      </c>
      <c r="M66" s="3">
        <v>3</v>
      </c>
      <c r="N66" s="3">
        <v>6</v>
      </c>
      <c r="O66" s="3">
        <v>52</v>
      </c>
      <c r="P66" s="3">
        <v>43</v>
      </c>
      <c r="Q66" s="14">
        <f t="shared" si="19"/>
        <v>21</v>
      </c>
    </row>
    <row r="67" spans="1:17" x14ac:dyDescent="0.3">
      <c r="A67" s="1" t="s">
        <v>52</v>
      </c>
      <c r="B67" s="14">
        <v>22</v>
      </c>
      <c r="C67" s="14">
        <f t="shared" si="16"/>
        <v>4</v>
      </c>
      <c r="D67" s="14">
        <v>6</v>
      </c>
      <c r="E67" s="14">
        <v>12</v>
      </c>
      <c r="F67" s="14">
        <v>44</v>
      </c>
      <c r="G67" s="14">
        <v>65</v>
      </c>
      <c r="H67" s="14">
        <f t="shared" si="17"/>
        <v>14</v>
      </c>
      <c r="J67" s="1" t="s">
        <v>11</v>
      </c>
      <c r="K67" s="14">
        <v>18</v>
      </c>
      <c r="L67" s="14">
        <f t="shared" si="18"/>
        <v>5</v>
      </c>
      <c r="M67" s="14">
        <v>5</v>
      </c>
      <c r="N67" s="14">
        <v>8</v>
      </c>
      <c r="O67" s="14">
        <v>43</v>
      </c>
      <c r="P67" s="14">
        <v>54</v>
      </c>
      <c r="Q67" s="14">
        <f t="shared" si="19"/>
        <v>15</v>
      </c>
    </row>
    <row r="68" spans="1:17" x14ac:dyDescent="0.3">
      <c r="A68" s="30" t="s">
        <v>64</v>
      </c>
      <c r="J68" t="s">
        <v>53</v>
      </c>
      <c r="K68" s="3">
        <v>18</v>
      </c>
      <c r="L68" s="14">
        <f t="shared" si="18"/>
        <v>5</v>
      </c>
      <c r="M68" s="3">
        <v>3</v>
      </c>
      <c r="N68" s="3">
        <v>10</v>
      </c>
      <c r="O68" s="3">
        <v>34</v>
      </c>
      <c r="P68" s="3">
        <v>44</v>
      </c>
      <c r="Q68" s="14">
        <f t="shared" si="19"/>
        <v>13</v>
      </c>
    </row>
    <row r="69" spans="1:17" x14ac:dyDescent="0.3">
      <c r="A69" s="5" t="s">
        <v>185</v>
      </c>
      <c r="B69" s="31"/>
      <c r="C69" s="31"/>
      <c r="D69" s="31"/>
      <c r="J69" t="s">
        <v>29</v>
      </c>
      <c r="K69" s="3">
        <v>18</v>
      </c>
      <c r="L69" s="14">
        <f t="shared" si="18"/>
        <v>3</v>
      </c>
      <c r="M69" s="3">
        <v>5</v>
      </c>
      <c r="N69" s="3">
        <v>10</v>
      </c>
      <c r="O69" s="3">
        <v>33</v>
      </c>
      <c r="P69" s="3">
        <v>44</v>
      </c>
      <c r="Q69" s="14">
        <f t="shared" si="19"/>
        <v>11</v>
      </c>
    </row>
    <row r="70" spans="1:17" x14ac:dyDescent="0.3">
      <c r="A70" s="5" t="s">
        <v>111</v>
      </c>
      <c r="B70" s="27" t="s">
        <v>112</v>
      </c>
      <c r="C70" s="27" t="s">
        <v>99</v>
      </c>
      <c r="D70" s="27" t="s">
        <v>100</v>
      </c>
      <c r="E70" s="27" t="s">
        <v>101</v>
      </c>
      <c r="F70" s="27" t="s">
        <v>102</v>
      </c>
      <c r="G70" s="27" t="s">
        <v>113</v>
      </c>
      <c r="H70" s="27" t="s">
        <v>114</v>
      </c>
      <c r="J70" t="s">
        <v>190</v>
      </c>
      <c r="K70" s="3">
        <v>18</v>
      </c>
      <c r="L70" s="14">
        <f t="shared" si="18"/>
        <v>4</v>
      </c>
      <c r="M70" s="3">
        <v>3</v>
      </c>
      <c r="N70" s="3">
        <v>11</v>
      </c>
      <c r="O70" s="3">
        <v>30</v>
      </c>
      <c r="P70" s="3">
        <v>47</v>
      </c>
      <c r="Q70" s="14">
        <v>10</v>
      </c>
    </row>
    <row r="71" spans="1:17" x14ac:dyDescent="0.3">
      <c r="A71" s="1" t="s">
        <v>61</v>
      </c>
      <c r="B71" s="14">
        <v>22</v>
      </c>
      <c r="C71" s="14">
        <f t="shared" ref="C71:C82" si="20">B71-D71-E71</f>
        <v>13</v>
      </c>
      <c r="D71" s="14">
        <v>5</v>
      </c>
      <c r="E71" s="14">
        <v>4</v>
      </c>
      <c r="F71" s="14">
        <v>52</v>
      </c>
      <c r="G71" s="14">
        <v>21</v>
      </c>
      <c r="H71" s="14">
        <f t="shared" ref="H71:H80" si="21">C71*2+D71</f>
        <v>31</v>
      </c>
      <c r="J71" t="s">
        <v>31</v>
      </c>
      <c r="K71" s="3">
        <v>18</v>
      </c>
      <c r="L71" s="14">
        <f t="shared" ref="L71" si="22">K71-M71-N71</f>
        <v>2</v>
      </c>
      <c r="M71" s="3">
        <v>3</v>
      </c>
      <c r="N71" s="3">
        <v>13</v>
      </c>
      <c r="O71" s="3">
        <v>21</v>
      </c>
      <c r="P71" s="3">
        <v>60</v>
      </c>
      <c r="Q71" s="14">
        <f t="shared" ref="Q71" si="23">L71*2+M71</f>
        <v>7</v>
      </c>
    </row>
    <row r="72" spans="1:17" x14ac:dyDescent="0.3">
      <c r="A72" s="32" t="s">
        <v>186</v>
      </c>
      <c r="B72" s="14">
        <v>22</v>
      </c>
      <c r="C72" s="33">
        <f t="shared" si="20"/>
        <v>12</v>
      </c>
      <c r="D72" s="33">
        <v>5</v>
      </c>
      <c r="E72" s="33">
        <v>5</v>
      </c>
      <c r="F72" s="33">
        <v>69</v>
      </c>
      <c r="G72" s="33">
        <v>36</v>
      </c>
      <c r="H72" s="33">
        <v>30</v>
      </c>
      <c r="J72" s="36" t="s">
        <v>191</v>
      </c>
    </row>
    <row r="73" spans="1:17" x14ac:dyDescent="0.3">
      <c r="A73" s="32" t="s">
        <v>46</v>
      </c>
      <c r="B73" s="14">
        <v>22</v>
      </c>
      <c r="C73" s="33">
        <f t="shared" si="20"/>
        <v>12</v>
      </c>
      <c r="D73" s="33">
        <v>4</v>
      </c>
      <c r="E73" s="33">
        <v>6</v>
      </c>
      <c r="F73" s="33">
        <v>48</v>
      </c>
      <c r="G73" s="33">
        <v>34</v>
      </c>
      <c r="H73" s="33">
        <f t="shared" si="21"/>
        <v>28</v>
      </c>
      <c r="J73" s="5" t="s">
        <v>121</v>
      </c>
    </row>
    <row r="74" spans="1:17" x14ac:dyDescent="0.3">
      <c r="A74" s="32" t="s">
        <v>31</v>
      </c>
      <c r="B74" s="14">
        <v>22</v>
      </c>
      <c r="C74" s="33">
        <f t="shared" si="20"/>
        <v>11</v>
      </c>
      <c r="D74" s="33">
        <v>5</v>
      </c>
      <c r="E74" s="33">
        <v>6</v>
      </c>
      <c r="F74" s="33">
        <v>51</v>
      </c>
      <c r="G74" s="33">
        <v>34</v>
      </c>
      <c r="H74" s="33">
        <f t="shared" si="21"/>
        <v>27</v>
      </c>
      <c r="J74" s="5" t="s">
        <v>111</v>
      </c>
      <c r="K74" s="27" t="s">
        <v>112</v>
      </c>
      <c r="L74" s="27" t="s">
        <v>99</v>
      </c>
      <c r="M74" s="27" t="s">
        <v>100</v>
      </c>
      <c r="N74" s="27" t="s">
        <v>101</v>
      </c>
      <c r="O74" s="27" t="s">
        <v>102</v>
      </c>
      <c r="P74" s="27" t="s">
        <v>113</v>
      </c>
      <c r="Q74" s="27" t="s">
        <v>114</v>
      </c>
    </row>
    <row r="75" spans="1:17" x14ac:dyDescent="0.3">
      <c r="A75" s="32" t="s">
        <v>39</v>
      </c>
      <c r="B75" s="14">
        <v>22</v>
      </c>
      <c r="C75" s="33">
        <f t="shared" si="20"/>
        <v>11</v>
      </c>
      <c r="D75" s="33">
        <v>3</v>
      </c>
      <c r="E75" s="33">
        <v>8</v>
      </c>
      <c r="F75" s="33">
        <v>46</v>
      </c>
      <c r="G75" s="33">
        <v>42</v>
      </c>
      <c r="H75" s="33">
        <f t="shared" si="21"/>
        <v>25</v>
      </c>
      <c r="J75" t="s">
        <v>4</v>
      </c>
      <c r="K75" s="3">
        <v>18</v>
      </c>
      <c r="L75" s="14">
        <f t="shared" ref="L75:L81" si="24">K75-M75-N75</f>
        <v>12</v>
      </c>
      <c r="M75" s="3">
        <v>3</v>
      </c>
      <c r="N75" s="3">
        <v>3</v>
      </c>
      <c r="O75" s="3">
        <v>76</v>
      </c>
      <c r="P75" s="3">
        <v>36</v>
      </c>
      <c r="Q75" s="14">
        <f t="shared" ref="Q75:Q81" si="25">L75*2+M75</f>
        <v>27</v>
      </c>
    </row>
    <row r="76" spans="1:17" x14ac:dyDescent="0.3">
      <c r="A76" s="32" t="s">
        <v>6</v>
      </c>
      <c r="B76" s="14">
        <v>22</v>
      </c>
      <c r="C76" s="33">
        <f t="shared" si="20"/>
        <v>9</v>
      </c>
      <c r="D76" s="33">
        <v>4</v>
      </c>
      <c r="E76" s="33">
        <v>9</v>
      </c>
      <c r="F76" s="33">
        <v>63</v>
      </c>
      <c r="G76" s="33">
        <v>49</v>
      </c>
      <c r="H76" s="33">
        <f t="shared" si="21"/>
        <v>22</v>
      </c>
      <c r="J76" t="s">
        <v>6</v>
      </c>
      <c r="K76" s="3">
        <v>18</v>
      </c>
      <c r="L76" s="14">
        <f t="shared" si="24"/>
        <v>13</v>
      </c>
      <c r="M76" s="3">
        <v>1</v>
      </c>
      <c r="N76" s="3">
        <v>4</v>
      </c>
      <c r="O76" s="3">
        <v>67</v>
      </c>
      <c r="P76" s="3">
        <v>32</v>
      </c>
      <c r="Q76" s="14">
        <f t="shared" si="25"/>
        <v>27</v>
      </c>
    </row>
    <row r="77" spans="1:17" x14ac:dyDescent="0.3">
      <c r="A77" s="32" t="s">
        <v>52</v>
      </c>
      <c r="B77" s="14">
        <v>22</v>
      </c>
      <c r="C77" s="33">
        <f t="shared" si="20"/>
        <v>9</v>
      </c>
      <c r="D77" s="33">
        <v>3</v>
      </c>
      <c r="E77" s="33">
        <v>10</v>
      </c>
      <c r="F77" s="33">
        <v>52</v>
      </c>
      <c r="G77" s="33">
        <v>55</v>
      </c>
      <c r="H77" s="33">
        <f t="shared" si="21"/>
        <v>21</v>
      </c>
      <c r="J77" t="s">
        <v>158</v>
      </c>
      <c r="K77" s="3">
        <v>18</v>
      </c>
      <c r="L77" s="14">
        <f t="shared" si="24"/>
        <v>12</v>
      </c>
      <c r="M77" s="3">
        <v>2</v>
      </c>
      <c r="N77" s="3">
        <v>4</v>
      </c>
      <c r="O77" s="3">
        <v>59</v>
      </c>
      <c r="P77" s="3">
        <v>29</v>
      </c>
      <c r="Q77" s="14">
        <f t="shared" si="25"/>
        <v>26</v>
      </c>
    </row>
    <row r="78" spans="1:17" x14ac:dyDescent="0.3">
      <c r="A78" s="32" t="s">
        <v>28</v>
      </c>
      <c r="B78" s="14">
        <v>22</v>
      </c>
      <c r="C78" s="33">
        <f t="shared" si="20"/>
        <v>5</v>
      </c>
      <c r="D78" s="33">
        <v>9</v>
      </c>
      <c r="E78" s="33">
        <v>8</v>
      </c>
      <c r="F78" s="33">
        <v>42</v>
      </c>
      <c r="G78" s="33">
        <v>55</v>
      </c>
      <c r="H78" s="33">
        <f t="shared" si="21"/>
        <v>19</v>
      </c>
      <c r="J78" t="s">
        <v>159</v>
      </c>
      <c r="K78" s="3">
        <v>18</v>
      </c>
      <c r="L78" s="14">
        <f t="shared" si="24"/>
        <v>12</v>
      </c>
      <c r="M78" s="3">
        <v>0</v>
      </c>
      <c r="N78" s="3">
        <v>6</v>
      </c>
      <c r="O78" s="3">
        <v>66</v>
      </c>
      <c r="P78" s="3">
        <v>37</v>
      </c>
      <c r="Q78" s="14">
        <f t="shared" si="25"/>
        <v>24</v>
      </c>
    </row>
    <row r="79" spans="1:17" x14ac:dyDescent="0.3">
      <c r="A79" s="32" t="s">
        <v>27</v>
      </c>
      <c r="B79" s="14">
        <v>22</v>
      </c>
      <c r="C79" s="33">
        <f t="shared" si="20"/>
        <v>8</v>
      </c>
      <c r="D79" s="33">
        <v>3</v>
      </c>
      <c r="E79" s="33">
        <v>11</v>
      </c>
      <c r="F79" s="33">
        <v>47</v>
      </c>
      <c r="G79" s="33">
        <v>67</v>
      </c>
      <c r="H79" s="33">
        <f t="shared" si="21"/>
        <v>19</v>
      </c>
      <c r="J79" s="51" t="s">
        <v>193</v>
      </c>
      <c r="K79" s="52">
        <v>18</v>
      </c>
      <c r="L79" s="52">
        <f t="shared" si="24"/>
        <v>8</v>
      </c>
      <c r="M79" s="52">
        <v>4</v>
      </c>
      <c r="N79" s="52">
        <v>6</v>
      </c>
      <c r="O79" s="52">
        <v>48</v>
      </c>
      <c r="P79" s="52">
        <v>44</v>
      </c>
      <c r="Q79" s="53">
        <v>19</v>
      </c>
    </row>
    <row r="80" spans="1:17" x14ac:dyDescent="0.3">
      <c r="A80" s="32" t="s">
        <v>8</v>
      </c>
      <c r="B80" s="14">
        <v>22</v>
      </c>
      <c r="C80" s="33">
        <f t="shared" si="20"/>
        <v>4</v>
      </c>
      <c r="D80" s="33">
        <v>9</v>
      </c>
      <c r="E80" s="33">
        <v>9</v>
      </c>
      <c r="F80" s="33">
        <v>38</v>
      </c>
      <c r="G80" s="33">
        <v>64</v>
      </c>
      <c r="H80" s="33">
        <f t="shared" si="21"/>
        <v>17</v>
      </c>
      <c r="J80" s="1" t="s">
        <v>90</v>
      </c>
      <c r="K80" s="3">
        <v>18</v>
      </c>
      <c r="L80" s="14">
        <f t="shared" si="24"/>
        <v>7</v>
      </c>
      <c r="M80" s="14">
        <v>2</v>
      </c>
      <c r="N80" s="14">
        <v>9</v>
      </c>
      <c r="O80" s="14">
        <v>40</v>
      </c>
      <c r="P80" s="14">
        <v>40</v>
      </c>
      <c r="Q80" s="14">
        <f t="shared" si="25"/>
        <v>16</v>
      </c>
    </row>
    <row r="81" spans="1:17" x14ac:dyDescent="0.3">
      <c r="A81" s="32" t="s">
        <v>60</v>
      </c>
      <c r="B81" s="14">
        <v>22</v>
      </c>
      <c r="C81" s="33">
        <f t="shared" ref="C81" si="26">B81-D81-E81</f>
        <v>6</v>
      </c>
      <c r="D81" s="33">
        <v>3</v>
      </c>
      <c r="E81" s="33">
        <v>13</v>
      </c>
      <c r="F81" s="33">
        <v>34</v>
      </c>
      <c r="G81" s="33">
        <v>77</v>
      </c>
      <c r="H81" s="33">
        <f t="shared" ref="H81" si="27">C81*2+D81</f>
        <v>15</v>
      </c>
      <c r="J81" s="32" t="s">
        <v>31</v>
      </c>
      <c r="K81" s="3">
        <v>18</v>
      </c>
      <c r="L81" s="33">
        <f t="shared" si="24"/>
        <v>4</v>
      </c>
      <c r="M81" s="33">
        <v>6</v>
      </c>
      <c r="N81" s="33">
        <v>8</v>
      </c>
      <c r="O81" s="33">
        <v>37</v>
      </c>
      <c r="P81" s="33">
        <v>57</v>
      </c>
      <c r="Q81" s="33">
        <f t="shared" si="25"/>
        <v>14</v>
      </c>
    </row>
    <row r="82" spans="1:17" x14ac:dyDescent="0.3">
      <c r="A82" s="51" t="s">
        <v>115</v>
      </c>
      <c r="B82" s="52">
        <v>22</v>
      </c>
      <c r="C82" s="52">
        <f t="shared" si="20"/>
        <v>4</v>
      </c>
      <c r="D82" s="52">
        <v>3</v>
      </c>
      <c r="E82" s="52">
        <v>15</v>
      </c>
      <c r="F82" s="52">
        <v>43</v>
      </c>
      <c r="G82" s="52">
        <v>51</v>
      </c>
      <c r="H82" s="53">
        <v>10</v>
      </c>
      <c r="J82" t="s">
        <v>28</v>
      </c>
      <c r="K82" s="3">
        <v>18</v>
      </c>
      <c r="L82" s="28">
        <f t="shared" ref="L82:L83" si="28">K82-M82-N82</f>
        <v>5</v>
      </c>
      <c r="M82" s="28">
        <v>2</v>
      </c>
      <c r="N82" s="28">
        <v>11</v>
      </c>
      <c r="O82" s="28">
        <v>46</v>
      </c>
      <c r="P82" s="28">
        <v>67</v>
      </c>
      <c r="Q82" s="28">
        <f t="shared" ref="Q82:Q83" si="29">L82*2+M82</f>
        <v>12</v>
      </c>
    </row>
    <row r="83" spans="1:17" x14ac:dyDescent="0.3">
      <c r="A83" s="37" t="s">
        <v>187</v>
      </c>
      <c r="J83" t="s">
        <v>53</v>
      </c>
      <c r="K83" s="3">
        <v>18</v>
      </c>
      <c r="L83" s="28">
        <f t="shared" si="28"/>
        <v>5</v>
      </c>
      <c r="M83" s="28">
        <v>1</v>
      </c>
      <c r="N83" s="28">
        <v>12</v>
      </c>
      <c r="O83" s="28">
        <v>32</v>
      </c>
      <c r="P83" s="28">
        <v>65</v>
      </c>
      <c r="Q83" s="28">
        <f t="shared" si="29"/>
        <v>11</v>
      </c>
    </row>
    <row r="84" spans="1:17" x14ac:dyDescent="0.3">
      <c r="A84" s="5" t="s">
        <v>122</v>
      </c>
      <c r="B84" s="34"/>
      <c r="C84" s="34"/>
      <c r="D84" s="34"/>
      <c r="J84" s="51" t="s">
        <v>192</v>
      </c>
      <c r="K84" s="52">
        <v>18</v>
      </c>
      <c r="L84" s="52">
        <f t="shared" ref="L84" si="30">K84-M84-N84</f>
        <v>1</v>
      </c>
      <c r="M84" s="52">
        <v>1</v>
      </c>
      <c r="N84" s="52">
        <v>16</v>
      </c>
      <c r="O84" s="52">
        <v>23</v>
      </c>
      <c r="P84" s="52">
        <v>87</v>
      </c>
      <c r="Q84" s="53">
        <f t="shared" ref="Q84" si="31">L84*2+M84</f>
        <v>3</v>
      </c>
    </row>
    <row r="85" spans="1:17" x14ac:dyDescent="0.3">
      <c r="A85" s="5" t="s">
        <v>111</v>
      </c>
      <c r="B85" s="27" t="s">
        <v>112</v>
      </c>
      <c r="C85" s="27" t="s">
        <v>99</v>
      </c>
      <c r="D85" s="27" t="s">
        <v>100</v>
      </c>
      <c r="E85" s="27" t="s">
        <v>101</v>
      </c>
      <c r="F85" s="27" t="s">
        <v>102</v>
      </c>
      <c r="G85" s="27" t="s">
        <v>113</v>
      </c>
      <c r="H85" s="27" t="s">
        <v>114</v>
      </c>
      <c r="J85" s="36" t="s">
        <v>191</v>
      </c>
    </row>
    <row r="86" spans="1:17" x14ac:dyDescent="0.3">
      <c r="A86" s="32" t="s">
        <v>56</v>
      </c>
      <c r="B86" s="33">
        <v>20</v>
      </c>
      <c r="C86" s="33">
        <f t="shared" ref="C86:C96" si="32">B86-D86-E86</f>
        <v>14</v>
      </c>
      <c r="D86" s="33">
        <v>1</v>
      </c>
      <c r="E86" s="33">
        <v>5</v>
      </c>
      <c r="F86" s="33">
        <v>56</v>
      </c>
      <c r="G86" s="33">
        <v>31</v>
      </c>
      <c r="H86" s="33">
        <f t="shared" ref="H86:H96" si="33">C86*2+D86</f>
        <v>29</v>
      </c>
    </row>
    <row r="87" spans="1:17" x14ac:dyDescent="0.3">
      <c r="A87" s="32" t="s">
        <v>31</v>
      </c>
      <c r="B87" s="33">
        <v>20</v>
      </c>
      <c r="C87" s="33">
        <f t="shared" si="32"/>
        <v>13</v>
      </c>
      <c r="D87" s="33">
        <v>3</v>
      </c>
      <c r="E87" s="33">
        <v>4</v>
      </c>
      <c r="F87" s="33">
        <v>52</v>
      </c>
      <c r="G87" s="33">
        <v>28</v>
      </c>
      <c r="H87" s="33">
        <f t="shared" si="33"/>
        <v>29</v>
      </c>
    </row>
    <row r="88" spans="1:17" x14ac:dyDescent="0.3">
      <c r="A88" s="32" t="s">
        <v>61</v>
      </c>
      <c r="B88" s="33">
        <v>20</v>
      </c>
      <c r="C88" s="33">
        <f t="shared" si="32"/>
        <v>11</v>
      </c>
      <c r="D88" s="33">
        <v>5</v>
      </c>
      <c r="E88" s="33">
        <v>4</v>
      </c>
      <c r="F88" s="33">
        <v>52</v>
      </c>
      <c r="G88" s="33">
        <v>27</v>
      </c>
      <c r="H88" s="33">
        <f t="shared" si="33"/>
        <v>27</v>
      </c>
    </row>
    <row r="89" spans="1:17" x14ac:dyDescent="0.3">
      <c r="A89" s="32" t="s">
        <v>6</v>
      </c>
      <c r="B89" s="14">
        <v>20</v>
      </c>
      <c r="C89" s="14">
        <f t="shared" si="32"/>
        <v>12</v>
      </c>
      <c r="D89" s="14">
        <v>3</v>
      </c>
      <c r="E89" s="14">
        <v>5</v>
      </c>
      <c r="F89" s="14">
        <v>51</v>
      </c>
      <c r="G89" s="14">
        <v>38</v>
      </c>
      <c r="H89" s="14">
        <f t="shared" si="33"/>
        <v>27</v>
      </c>
    </row>
    <row r="90" spans="1:17" x14ac:dyDescent="0.3">
      <c r="A90" s="32" t="s">
        <v>36</v>
      </c>
      <c r="B90" s="33">
        <v>20</v>
      </c>
      <c r="C90" s="33">
        <f t="shared" si="32"/>
        <v>12</v>
      </c>
      <c r="D90" s="33">
        <v>2</v>
      </c>
      <c r="E90" s="33">
        <v>6</v>
      </c>
      <c r="F90" s="33">
        <v>54</v>
      </c>
      <c r="G90" s="33">
        <v>33</v>
      </c>
      <c r="H90" s="33">
        <f t="shared" si="33"/>
        <v>26</v>
      </c>
    </row>
    <row r="91" spans="1:17" x14ac:dyDescent="0.3">
      <c r="A91" s="32" t="s">
        <v>34</v>
      </c>
      <c r="B91" s="33">
        <v>20</v>
      </c>
      <c r="C91" s="33">
        <f t="shared" si="32"/>
        <v>10</v>
      </c>
      <c r="D91" s="33">
        <v>2</v>
      </c>
      <c r="E91" s="33">
        <v>8</v>
      </c>
      <c r="F91" s="33">
        <v>32</v>
      </c>
      <c r="G91" s="33">
        <v>41</v>
      </c>
      <c r="H91" s="33">
        <f t="shared" si="33"/>
        <v>22</v>
      </c>
    </row>
    <row r="92" spans="1:17" x14ac:dyDescent="0.3">
      <c r="A92" s="32" t="s">
        <v>60</v>
      </c>
      <c r="B92" s="33">
        <v>20</v>
      </c>
      <c r="C92" s="33">
        <f t="shared" si="32"/>
        <v>5</v>
      </c>
      <c r="D92" s="33">
        <v>4</v>
      </c>
      <c r="E92" s="33">
        <v>11</v>
      </c>
      <c r="F92" s="33">
        <v>28</v>
      </c>
      <c r="G92" s="33">
        <v>53</v>
      </c>
      <c r="H92" s="33">
        <f t="shared" si="33"/>
        <v>14</v>
      </c>
    </row>
    <row r="93" spans="1:17" x14ac:dyDescent="0.3">
      <c r="A93" s="32" t="s">
        <v>35</v>
      </c>
      <c r="B93" s="33">
        <v>20</v>
      </c>
      <c r="C93" s="33">
        <f t="shared" si="32"/>
        <v>4</v>
      </c>
      <c r="D93" s="33">
        <v>5</v>
      </c>
      <c r="E93" s="33">
        <v>11</v>
      </c>
      <c r="F93" s="33">
        <v>35</v>
      </c>
      <c r="G93" s="33">
        <v>45</v>
      </c>
      <c r="H93" s="33">
        <f t="shared" si="33"/>
        <v>13</v>
      </c>
    </row>
    <row r="94" spans="1:17" x14ac:dyDescent="0.3">
      <c r="A94" s="51" t="s">
        <v>115</v>
      </c>
      <c r="B94" s="52">
        <v>20</v>
      </c>
      <c r="C94" s="52">
        <f t="shared" si="32"/>
        <v>6</v>
      </c>
      <c r="D94" s="52">
        <v>1</v>
      </c>
      <c r="E94" s="52">
        <v>13</v>
      </c>
      <c r="F94" s="52">
        <v>35</v>
      </c>
      <c r="G94" s="52">
        <v>47</v>
      </c>
      <c r="H94" s="53">
        <f t="shared" si="33"/>
        <v>13</v>
      </c>
    </row>
    <row r="95" spans="1:17" x14ac:dyDescent="0.3">
      <c r="A95" s="32" t="s">
        <v>8</v>
      </c>
      <c r="B95" s="33">
        <v>20</v>
      </c>
      <c r="C95" s="33">
        <f t="shared" si="32"/>
        <v>3</v>
      </c>
      <c r="D95" s="33">
        <v>4</v>
      </c>
      <c r="E95" s="33">
        <v>13</v>
      </c>
      <c r="F95" s="33">
        <v>38</v>
      </c>
      <c r="G95" s="33">
        <v>58</v>
      </c>
      <c r="H95" s="33">
        <f t="shared" si="33"/>
        <v>10</v>
      </c>
    </row>
    <row r="96" spans="1:17" x14ac:dyDescent="0.3">
      <c r="A96" s="32" t="s">
        <v>15</v>
      </c>
      <c r="B96" s="33">
        <v>20</v>
      </c>
      <c r="C96" s="33">
        <f t="shared" si="32"/>
        <v>4</v>
      </c>
      <c r="D96" s="33">
        <v>2</v>
      </c>
      <c r="E96" s="33">
        <v>14</v>
      </c>
      <c r="F96" s="33">
        <v>27</v>
      </c>
      <c r="G96" s="33">
        <v>59</v>
      </c>
      <c r="H96" s="33">
        <f t="shared" si="33"/>
        <v>10</v>
      </c>
    </row>
    <row r="97" spans="1:8" x14ac:dyDescent="0.3">
      <c r="A97" s="30" t="s">
        <v>64</v>
      </c>
    </row>
    <row r="98" spans="1:8" x14ac:dyDescent="0.3">
      <c r="A98" s="5" t="s">
        <v>123</v>
      </c>
      <c r="B98" s="34"/>
      <c r="C98" s="34"/>
      <c r="D98" s="34"/>
    </row>
    <row r="99" spans="1:8" x14ac:dyDescent="0.3">
      <c r="A99" s="5" t="s">
        <v>111</v>
      </c>
      <c r="B99" s="27" t="s">
        <v>112</v>
      </c>
      <c r="C99" s="27" t="s">
        <v>99</v>
      </c>
      <c r="D99" s="27" t="s">
        <v>100</v>
      </c>
      <c r="E99" s="27" t="s">
        <v>101</v>
      </c>
      <c r="F99" s="27" t="s">
        <v>102</v>
      </c>
      <c r="G99" s="27" t="s">
        <v>113</v>
      </c>
      <c r="H99" s="27" t="s">
        <v>114</v>
      </c>
    </row>
    <row r="100" spans="1:8" x14ac:dyDescent="0.3">
      <c r="A100" s="32" t="s">
        <v>61</v>
      </c>
      <c r="B100" s="14">
        <v>20</v>
      </c>
      <c r="C100" s="14">
        <f t="shared" ref="C100:C110" si="34">B100-D100-E100</f>
        <v>12</v>
      </c>
      <c r="D100" s="14">
        <v>4</v>
      </c>
      <c r="E100" s="14">
        <v>4</v>
      </c>
      <c r="F100" s="14">
        <v>40</v>
      </c>
      <c r="G100" s="14">
        <v>25</v>
      </c>
      <c r="H100" s="14">
        <f t="shared" ref="H100:H110" si="35">C100*2+D100</f>
        <v>28</v>
      </c>
    </row>
    <row r="101" spans="1:8" x14ac:dyDescent="0.3">
      <c r="A101" s="32" t="s">
        <v>13</v>
      </c>
      <c r="B101" s="14">
        <v>20</v>
      </c>
      <c r="C101" s="14">
        <f t="shared" si="34"/>
        <v>10</v>
      </c>
      <c r="D101" s="33">
        <v>3</v>
      </c>
      <c r="E101" s="33">
        <v>7</v>
      </c>
      <c r="F101" s="33">
        <v>50</v>
      </c>
      <c r="G101" s="33">
        <v>32</v>
      </c>
      <c r="H101" s="33">
        <f t="shared" si="35"/>
        <v>23</v>
      </c>
    </row>
    <row r="102" spans="1:8" x14ac:dyDescent="0.3">
      <c r="A102" s="32" t="s">
        <v>55</v>
      </c>
      <c r="B102" s="14">
        <v>20</v>
      </c>
      <c r="C102" s="14">
        <f t="shared" si="34"/>
        <v>11</v>
      </c>
      <c r="D102" s="33">
        <v>1</v>
      </c>
      <c r="E102" s="33">
        <v>8</v>
      </c>
      <c r="F102" s="33">
        <v>37</v>
      </c>
      <c r="G102" s="33">
        <v>37</v>
      </c>
      <c r="H102" s="33">
        <f t="shared" si="35"/>
        <v>23</v>
      </c>
    </row>
    <row r="103" spans="1:8" x14ac:dyDescent="0.3">
      <c r="A103" s="32" t="s">
        <v>46</v>
      </c>
      <c r="B103" s="14">
        <v>20</v>
      </c>
      <c r="C103" s="14">
        <f t="shared" si="34"/>
        <v>9</v>
      </c>
      <c r="D103" s="33">
        <v>4</v>
      </c>
      <c r="E103" s="33">
        <v>7</v>
      </c>
      <c r="F103" s="33">
        <v>61</v>
      </c>
      <c r="G103" s="33">
        <v>49</v>
      </c>
      <c r="H103" s="33">
        <f t="shared" si="35"/>
        <v>22</v>
      </c>
    </row>
    <row r="104" spans="1:8" x14ac:dyDescent="0.3">
      <c r="A104" s="1" t="s">
        <v>6</v>
      </c>
      <c r="B104" s="14">
        <v>20</v>
      </c>
      <c r="C104" s="14">
        <f t="shared" si="34"/>
        <v>10</v>
      </c>
      <c r="D104" s="14">
        <v>2</v>
      </c>
      <c r="E104" s="14">
        <v>8</v>
      </c>
      <c r="F104" s="14">
        <v>46</v>
      </c>
      <c r="G104" s="14">
        <v>37</v>
      </c>
      <c r="H104" s="14">
        <f t="shared" si="35"/>
        <v>22</v>
      </c>
    </row>
    <row r="105" spans="1:8" x14ac:dyDescent="0.3">
      <c r="A105" s="1" t="s">
        <v>39</v>
      </c>
      <c r="B105" s="14">
        <v>20</v>
      </c>
      <c r="C105" s="14">
        <f t="shared" si="34"/>
        <v>7</v>
      </c>
      <c r="D105" s="14">
        <v>5</v>
      </c>
      <c r="E105" s="14">
        <v>8</v>
      </c>
      <c r="F105" s="14">
        <v>35</v>
      </c>
      <c r="G105" s="14">
        <v>34</v>
      </c>
      <c r="H105" s="14">
        <f t="shared" si="35"/>
        <v>19</v>
      </c>
    </row>
    <row r="106" spans="1:8" x14ac:dyDescent="0.3">
      <c r="A106" s="51" t="s">
        <v>115</v>
      </c>
      <c r="B106" s="52">
        <v>20</v>
      </c>
      <c r="C106" s="52">
        <f t="shared" si="34"/>
        <v>8</v>
      </c>
      <c r="D106" s="52">
        <v>3</v>
      </c>
      <c r="E106" s="52">
        <v>9</v>
      </c>
      <c r="F106" s="52">
        <v>35</v>
      </c>
      <c r="G106" s="52">
        <v>46</v>
      </c>
      <c r="H106" s="53">
        <f t="shared" si="35"/>
        <v>19</v>
      </c>
    </row>
    <row r="107" spans="1:8" x14ac:dyDescent="0.3">
      <c r="A107" s="1" t="s">
        <v>52</v>
      </c>
      <c r="B107" s="14">
        <v>20</v>
      </c>
      <c r="C107" s="14">
        <f t="shared" si="34"/>
        <v>8</v>
      </c>
      <c r="D107" s="14">
        <v>2</v>
      </c>
      <c r="E107" s="14">
        <v>10</v>
      </c>
      <c r="F107" s="14">
        <v>39</v>
      </c>
      <c r="G107" s="14">
        <v>37</v>
      </c>
      <c r="H107" s="14">
        <f t="shared" si="35"/>
        <v>18</v>
      </c>
    </row>
    <row r="108" spans="1:8" x14ac:dyDescent="0.3">
      <c r="A108" s="1" t="s">
        <v>31</v>
      </c>
      <c r="B108" s="14">
        <v>20</v>
      </c>
      <c r="C108" s="14">
        <f t="shared" si="34"/>
        <v>8</v>
      </c>
      <c r="D108" s="14">
        <v>2</v>
      </c>
      <c r="E108" s="14">
        <v>10</v>
      </c>
      <c r="F108" s="14">
        <v>42</v>
      </c>
      <c r="G108" s="14">
        <v>49</v>
      </c>
      <c r="H108" s="14">
        <f t="shared" si="35"/>
        <v>18</v>
      </c>
    </row>
    <row r="109" spans="1:8" x14ac:dyDescent="0.3">
      <c r="A109" s="1" t="s">
        <v>8</v>
      </c>
      <c r="B109" s="14">
        <v>20</v>
      </c>
      <c r="C109" s="14">
        <f t="shared" si="34"/>
        <v>7</v>
      </c>
      <c r="D109" s="14">
        <v>2</v>
      </c>
      <c r="E109" s="14">
        <v>11</v>
      </c>
      <c r="F109" s="14">
        <v>33</v>
      </c>
      <c r="G109" s="14">
        <v>54</v>
      </c>
      <c r="H109" s="14">
        <f t="shared" si="35"/>
        <v>16</v>
      </c>
    </row>
    <row r="110" spans="1:8" x14ac:dyDescent="0.3">
      <c r="A110" s="1" t="s">
        <v>34</v>
      </c>
      <c r="B110" s="14">
        <v>20</v>
      </c>
      <c r="C110" s="14">
        <f t="shared" si="34"/>
        <v>4</v>
      </c>
      <c r="D110" s="14">
        <v>4</v>
      </c>
      <c r="E110" s="14">
        <v>12</v>
      </c>
      <c r="F110" s="14">
        <v>42</v>
      </c>
      <c r="G110" s="14">
        <v>60</v>
      </c>
      <c r="H110" s="14">
        <f t="shared" si="35"/>
        <v>12</v>
      </c>
    </row>
    <row r="111" spans="1:8" x14ac:dyDescent="0.3">
      <c r="A111" s="30" t="s">
        <v>64</v>
      </c>
    </row>
    <row r="112" spans="1:8" x14ac:dyDescent="0.3">
      <c r="A112" s="5" t="s">
        <v>126</v>
      </c>
      <c r="B112" s="34"/>
      <c r="C112" s="34"/>
      <c r="D112" s="34"/>
    </row>
    <row r="113" spans="1:8" x14ac:dyDescent="0.3">
      <c r="A113" s="5" t="s">
        <v>111</v>
      </c>
      <c r="B113" s="27" t="s">
        <v>112</v>
      </c>
      <c r="C113" s="27" t="s">
        <v>99</v>
      </c>
      <c r="D113" s="27" t="s">
        <v>100</v>
      </c>
      <c r="E113" s="27" t="s">
        <v>101</v>
      </c>
      <c r="F113" s="27" t="s">
        <v>102</v>
      </c>
      <c r="G113" s="27" t="s">
        <v>113</v>
      </c>
      <c r="H113" s="27" t="s">
        <v>114</v>
      </c>
    </row>
    <row r="114" spans="1:8" x14ac:dyDescent="0.3">
      <c r="A114" s="32" t="s">
        <v>46</v>
      </c>
      <c r="B114" s="14">
        <v>20</v>
      </c>
      <c r="C114" s="14">
        <f t="shared" ref="C114:C123" si="36">B114-D114-E114</f>
        <v>14</v>
      </c>
      <c r="D114" s="14">
        <v>3</v>
      </c>
      <c r="E114" s="14">
        <v>3</v>
      </c>
      <c r="F114" s="14">
        <v>66</v>
      </c>
      <c r="G114" s="14">
        <v>44</v>
      </c>
      <c r="H114" s="14">
        <f t="shared" ref="H114:H123" si="37">C114*2+D114</f>
        <v>31</v>
      </c>
    </row>
    <row r="115" spans="1:8" x14ac:dyDescent="0.3">
      <c r="A115" s="32" t="s">
        <v>52</v>
      </c>
      <c r="B115" s="14">
        <v>20</v>
      </c>
      <c r="C115" s="33">
        <f t="shared" si="36"/>
        <v>12</v>
      </c>
      <c r="D115" s="33">
        <v>3</v>
      </c>
      <c r="E115" s="33">
        <v>5</v>
      </c>
      <c r="F115" s="33">
        <v>76</v>
      </c>
      <c r="G115" s="33">
        <v>30</v>
      </c>
      <c r="H115" s="33">
        <f t="shared" si="37"/>
        <v>27</v>
      </c>
    </row>
    <row r="116" spans="1:8" x14ac:dyDescent="0.3">
      <c r="A116" s="1" t="s">
        <v>35</v>
      </c>
      <c r="B116" s="14">
        <v>20</v>
      </c>
      <c r="C116" s="14">
        <f t="shared" si="36"/>
        <v>10</v>
      </c>
      <c r="D116" s="14">
        <v>3</v>
      </c>
      <c r="E116" s="14">
        <v>7</v>
      </c>
      <c r="F116" s="14">
        <v>48</v>
      </c>
      <c r="G116" s="14">
        <v>41</v>
      </c>
      <c r="H116" s="14">
        <f t="shared" si="37"/>
        <v>23</v>
      </c>
    </row>
    <row r="117" spans="1:8" x14ac:dyDescent="0.3">
      <c r="A117" s="1" t="s">
        <v>61</v>
      </c>
      <c r="B117" s="14">
        <v>20</v>
      </c>
      <c r="C117" s="14">
        <f t="shared" si="36"/>
        <v>9</v>
      </c>
      <c r="D117" s="14">
        <v>3</v>
      </c>
      <c r="E117" s="14">
        <v>8</v>
      </c>
      <c r="F117" s="14">
        <v>49</v>
      </c>
      <c r="G117" s="14">
        <v>35</v>
      </c>
      <c r="H117" s="14">
        <f t="shared" si="37"/>
        <v>21</v>
      </c>
    </row>
    <row r="118" spans="1:8" x14ac:dyDescent="0.3">
      <c r="A118" s="1" t="s">
        <v>31</v>
      </c>
      <c r="B118" s="14">
        <v>20</v>
      </c>
      <c r="C118" s="14">
        <f t="shared" si="36"/>
        <v>9</v>
      </c>
      <c r="D118" s="14">
        <v>3</v>
      </c>
      <c r="E118" s="14">
        <v>8</v>
      </c>
      <c r="F118" s="14">
        <v>55</v>
      </c>
      <c r="G118" s="14">
        <v>56</v>
      </c>
      <c r="H118" s="14">
        <f t="shared" si="37"/>
        <v>21</v>
      </c>
    </row>
    <row r="119" spans="1:8" x14ac:dyDescent="0.3">
      <c r="A119" s="1" t="s">
        <v>55</v>
      </c>
      <c r="B119" s="14">
        <v>20</v>
      </c>
      <c r="C119" s="14">
        <f t="shared" si="36"/>
        <v>8</v>
      </c>
      <c r="D119" s="14">
        <v>3</v>
      </c>
      <c r="E119" s="14">
        <v>9</v>
      </c>
      <c r="F119" s="14">
        <v>44</v>
      </c>
      <c r="G119" s="14">
        <v>53</v>
      </c>
      <c r="H119" s="14">
        <f t="shared" si="37"/>
        <v>19</v>
      </c>
    </row>
    <row r="120" spans="1:8" x14ac:dyDescent="0.3">
      <c r="A120" s="1" t="s">
        <v>6</v>
      </c>
      <c r="B120" s="14">
        <v>20</v>
      </c>
      <c r="C120" s="14">
        <f t="shared" si="36"/>
        <v>8</v>
      </c>
      <c r="D120" s="14">
        <v>2</v>
      </c>
      <c r="E120" s="14">
        <v>10</v>
      </c>
      <c r="F120" s="14">
        <v>54</v>
      </c>
      <c r="G120" s="14">
        <v>46</v>
      </c>
      <c r="H120" s="14">
        <f t="shared" si="37"/>
        <v>18</v>
      </c>
    </row>
    <row r="121" spans="1:8" x14ac:dyDescent="0.3">
      <c r="A121" s="1" t="s">
        <v>28</v>
      </c>
      <c r="B121" s="14">
        <v>20</v>
      </c>
      <c r="C121" s="14">
        <f t="shared" si="36"/>
        <v>7</v>
      </c>
      <c r="D121" s="14">
        <v>4</v>
      </c>
      <c r="E121" s="14">
        <v>9</v>
      </c>
      <c r="F121" s="14">
        <v>46</v>
      </c>
      <c r="G121" s="14">
        <v>50</v>
      </c>
      <c r="H121" s="14">
        <f t="shared" si="37"/>
        <v>18</v>
      </c>
    </row>
    <row r="122" spans="1:8" x14ac:dyDescent="0.3">
      <c r="A122" s="51" t="s">
        <v>115</v>
      </c>
      <c r="B122" s="52">
        <v>20</v>
      </c>
      <c r="C122" s="52">
        <f t="shared" si="36"/>
        <v>7</v>
      </c>
      <c r="D122" s="52">
        <v>2</v>
      </c>
      <c r="E122" s="52">
        <v>11</v>
      </c>
      <c r="F122" s="52">
        <v>35</v>
      </c>
      <c r="G122" s="52">
        <v>53</v>
      </c>
      <c r="H122" s="53">
        <f t="shared" si="37"/>
        <v>16</v>
      </c>
    </row>
    <row r="123" spans="1:8" x14ac:dyDescent="0.3">
      <c r="A123" s="1" t="s">
        <v>13</v>
      </c>
      <c r="B123" s="14">
        <v>20</v>
      </c>
      <c r="C123" s="14">
        <f t="shared" si="36"/>
        <v>5</v>
      </c>
      <c r="D123" s="14">
        <v>3</v>
      </c>
      <c r="E123" s="14">
        <v>12</v>
      </c>
      <c r="F123" s="14">
        <v>44</v>
      </c>
      <c r="G123" s="14">
        <v>68</v>
      </c>
      <c r="H123" s="14">
        <f t="shared" si="37"/>
        <v>13</v>
      </c>
    </row>
    <row r="124" spans="1:8" x14ac:dyDescent="0.3">
      <c r="A124" s="1" t="s">
        <v>30</v>
      </c>
      <c r="B124" s="14">
        <v>20</v>
      </c>
      <c r="C124" s="14">
        <f t="shared" ref="C124" si="38">B124-D124-E124</f>
        <v>5</v>
      </c>
      <c r="D124" s="14">
        <v>3</v>
      </c>
      <c r="E124" s="14">
        <v>12</v>
      </c>
      <c r="F124" s="14">
        <v>41</v>
      </c>
      <c r="G124" s="14">
        <v>82</v>
      </c>
      <c r="H124" s="14">
        <f t="shared" ref="H124" si="39">C124*2+D124</f>
        <v>13</v>
      </c>
    </row>
    <row r="125" spans="1:8" x14ac:dyDescent="0.3">
      <c r="A125" s="30" t="s">
        <v>64</v>
      </c>
    </row>
    <row r="126" spans="1:8" x14ac:dyDescent="0.3">
      <c r="A126" s="5" t="s">
        <v>194</v>
      </c>
      <c r="B126" s="34"/>
      <c r="C126" s="34"/>
      <c r="D126" s="34"/>
    </row>
    <row r="127" spans="1:8" x14ac:dyDescent="0.3">
      <c r="A127" s="5" t="s">
        <v>111</v>
      </c>
      <c r="B127" s="27" t="s">
        <v>112</v>
      </c>
      <c r="C127" s="27" t="s">
        <v>99</v>
      </c>
      <c r="D127" s="27" t="s">
        <v>100</v>
      </c>
      <c r="E127" s="27" t="s">
        <v>101</v>
      </c>
      <c r="F127" s="27" t="s">
        <v>102</v>
      </c>
      <c r="G127" s="27" t="s">
        <v>113</v>
      </c>
      <c r="H127" s="27" t="s">
        <v>114</v>
      </c>
    </row>
    <row r="128" spans="1:8" x14ac:dyDescent="0.3">
      <c r="A128" s="32" t="s">
        <v>31</v>
      </c>
      <c r="B128" s="14">
        <v>18</v>
      </c>
      <c r="C128" s="14">
        <f t="shared" ref="C128:C137" si="40">B128-D128-E128</f>
        <v>15</v>
      </c>
      <c r="D128" s="14">
        <v>1</v>
      </c>
      <c r="E128" s="14">
        <v>2</v>
      </c>
      <c r="F128" s="14">
        <v>63</v>
      </c>
      <c r="G128" s="14">
        <v>22</v>
      </c>
      <c r="H128" s="14">
        <f t="shared" ref="H128:H137" si="41">C128*2+D128</f>
        <v>31</v>
      </c>
    </row>
    <row r="129" spans="1:8" x14ac:dyDescent="0.3">
      <c r="A129" s="32" t="s">
        <v>8</v>
      </c>
      <c r="B129" s="14">
        <v>18</v>
      </c>
      <c r="C129" s="33">
        <f t="shared" si="40"/>
        <v>13</v>
      </c>
      <c r="D129" s="33">
        <v>1</v>
      </c>
      <c r="E129" s="33">
        <v>4</v>
      </c>
      <c r="F129" s="33">
        <v>61</v>
      </c>
      <c r="G129" s="33">
        <v>33</v>
      </c>
      <c r="H129" s="33">
        <f t="shared" si="41"/>
        <v>27</v>
      </c>
    </row>
    <row r="130" spans="1:8" x14ac:dyDescent="0.3">
      <c r="A130" s="51" t="s">
        <v>195</v>
      </c>
      <c r="B130" s="52">
        <v>18</v>
      </c>
      <c r="C130" s="52">
        <f t="shared" si="40"/>
        <v>13</v>
      </c>
      <c r="D130" s="52">
        <v>0</v>
      </c>
      <c r="E130" s="52">
        <v>5</v>
      </c>
      <c r="F130" s="52">
        <v>66</v>
      </c>
      <c r="G130" s="52">
        <v>23</v>
      </c>
      <c r="H130" s="53">
        <f t="shared" si="41"/>
        <v>26</v>
      </c>
    </row>
    <row r="131" spans="1:8" x14ac:dyDescent="0.3">
      <c r="A131" s="1" t="s">
        <v>25</v>
      </c>
      <c r="B131" s="14">
        <v>18</v>
      </c>
      <c r="C131" s="14">
        <f t="shared" si="40"/>
        <v>9</v>
      </c>
      <c r="D131" s="14">
        <v>1</v>
      </c>
      <c r="E131" s="14">
        <v>8</v>
      </c>
      <c r="F131" s="14">
        <v>45</v>
      </c>
      <c r="G131" s="14">
        <v>49</v>
      </c>
      <c r="H131" s="14">
        <f t="shared" si="41"/>
        <v>19</v>
      </c>
    </row>
    <row r="132" spans="1:8" x14ac:dyDescent="0.3">
      <c r="A132" s="1" t="s">
        <v>197</v>
      </c>
      <c r="B132" s="14">
        <v>18</v>
      </c>
      <c r="C132" s="14">
        <f t="shared" si="40"/>
        <v>8</v>
      </c>
      <c r="D132" s="14">
        <v>1</v>
      </c>
      <c r="E132" s="14">
        <v>9</v>
      </c>
      <c r="F132" s="14">
        <v>59</v>
      </c>
      <c r="G132" s="14">
        <v>50</v>
      </c>
      <c r="H132" s="14">
        <f t="shared" si="41"/>
        <v>17</v>
      </c>
    </row>
    <row r="133" spans="1:8" x14ac:dyDescent="0.3">
      <c r="A133" s="1" t="s">
        <v>196</v>
      </c>
      <c r="B133" s="14">
        <v>18</v>
      </c>
      <c r="C133" s="14">
        <f t="shared" si="40"/>
        <v>7</v>
      </c>
      <c r="D133" s="14">
        <v>2</v>
      </c>
      <c r="E133" s="14">
        <v>9</v>
      </c>
      <c r="F133" s="14">
        <v>47</v>
      </c>
      <c r="G133" s="14">
        <v>45</v>
      </c>
      <c r="H133" s="14">
        <f t="shared" si="41"/>
        <v>16</v>
      </c>
    </row>
    <row r="134" spans="1:8" x14ac:dyDescent="0.3">
      <c r="A134" s="1" t="s">
        <v>34</v>
      </c>
      <c r="B134" s="14">
        <v>18</v>
      </c>
      <c r="C134" s="14">
        <f t="shared" si="40"/>
        <v>6</v>
      </c>
      <c r="D134" s="14">
        <v>3</v>
      </c>
      <c r="E134" s="14">
        <v>9</v>
      </c>
      <c r="F134" s="14">
        <v>66</v>
      </c>
      <c r="G134" s="14">
        <v>57</v>
      </c>
      <c r="H134" s="14">
        <f t="shared" si="41"/>
        <v>15</v>
      </c>
    </row>
    <row r="135" spans="1:8" x14ac:dyDescent="0.3">
      <c r="A135" s="1" t="s">
        <v>198</v>
      </c>
      <c r="B135" s="14">
        <v>18</v>
      </c>
      <c r="C135" s="14">
        <f t="shared" si="40"/>
        <v>6</v>
      </c>
      <c r="D135" s="14">
        <v>1</v>
      </c>
      <c r="E135" s="14">
        <v>11</v>
      </c>
      <c r="F135" s="14">
        <v>49</v>
      </c>
      <c r="G135" s="14">
        <v>68</v>
      </c>
      <c r="H135" s="14">
        <f t="shared" si="41"/>
        <v>13</v>
      </c>
    </row>
    <row r="136" spans="1:8" x14ac:dyDescent="0.3">
      <c r="A136" s="1" t="s">
        <v>44</v>
      </c>
      <c r="B136" s="14">
        <v>18</v>
      </c>
      <c r="C136" s="14">
        <f t="shared" si="40"/>
        <v>5</v>
      </c>
      <c r="D136" s="14">
        <v>0</v>
      </c>
      <c r="E136" s="14">
        <v>13</v>
      </c>
      <c r="F136" s="14">
        <v>36</v>
      </c>
      <c r="G136" s="14">
        <v>73</v>
      </c>
      <c r="H136" s="14">
        <f t="shared" si="41"/>
        <v>10</v>
      </c>
    </row>
    <row r="137" spans="1:8" x14ac:dyDescent="0.3">
      <c r="A137" s="1" t="s">
        <v>199</v>
      </c>
      <c r="B137" s="14">
        <v>18</v>
      </c>
      <c r="C137" s="14">
        <f t="shared" si="40"/>
        <v>3</v>
      </c>
      <c r="D137" s="14">
        <v>0</v>
      </c>
      <c r="E137" s="14">
        <v>15</v>
      </c>
      <c r="F137" s="14">
        <v>43</v>
      </c>
      <c r="G137" s="14">
        <v>115</v>
      </c>
      <c r="H137" s="14">
        <f t="shared" si="41"/>
        <v>6</v>
      </c>
    </row>
  </sheetData>
  <mergeCells count="7">
    <mergeCell ref="A7:Q7"/>
    <mergeCell ref="A1:H1"/>
    <mergeCell ref="A6:H6"/>
    <mergeCell ref="B2:H2"/>
    <mergeCell ref="B3:H3"/>
    <mergeCell ref="B4:H4"/>
    <mergeCell ref="B5:H5"/>
  </mergeCells>
  <dataValidations count="1">
    <dataValidation allowBlank="1" showInputMessage="1" sqref="B2 A3:A8 A1" xr:uid="{F2C25C17-3C7F-456B-BFB9-E91036DDA53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1988-89</vt:lpstr>
      <vt:lpstr> Season Summary</vt:lpstr>
      <vt:lpstr> Roll Of Honour and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2023-02-02T16:02:31Z</cp:lastPrinted>
  <dcterms:created xsi:type="dcterms:W3CDTF">2019-10-30T08:09:10Z</dcterms:created>
  <dcterms:modified xsi:type="dcterms:W3CDTF">2023-02-02T16:05:03Z</dcterms:modified>
</cp:coreProperties>
</file>