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0" documentId="8_{979182D7-6D2F-4B4C-AADF-8FCB9F159934}" xr6:coauthVersionLast="47" xr6:coauthVersionMax="47" xr10:uidLastSave="{00000000-0000-0000-0000-000000000000}"/>
  <bookViews>
    <workbookView xWindow="-120" yWindow="-120" windowWidth="29040" windowHeight="15840" xr2:uid="{0EAC18B4-5850-4686-A0CC-B632F320F619}"/>
  </bookViews>
  <sheets>
    <sheet name="81-82" sheetId="1" r:id="rId1"/>
    <sheet name="81-82 Season Summary" sheetId="2" r:id="rId2"/>
    <sheet name="81-82 Roll Of Honour" sheetId="3" r:id="rId3"/>
  </sheets>
  <definedNames>
    <definedName name="_xlnm._FilterDatabase" localSheetId="0" hidden="1">'81-82'!$C$2:$J$474</definedName>
    <definedName name="ClubName" localSheetId="0">#REF!</definedName>
    <definedName name="ClubName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5" i="3" l="1"/>
  <c r="H115" i="3" s="1"/>
  <c r="C114" i="3"/>
  <c r="H114" i="3" s="1"/>
  <c r="C113" i="3"/>
  <c r="H113" i="3" s="1"/>
  <c r="C112" i="3"/>
  <c r="H112" i="3" s="1"/>
  <c r="C111" i="3"/>
  <c r="H111" i="3" s="1"/>
  <c r="C110" i="3"/>
  <c r="H110" i="3" s="1"/>
  <c r="C109" i="3"/>
  <c r="H109" i="3" s="1"/>
  <c r="C108" i="3"/>
  <c r="H108" i="3" s="1"/>
  <c r="C107" i="3"/>
  <c r="H107" i="3" s="1"/>
  <c r="C106" i="3"/>
  <c r="H106" i="3" s="1"/>
  <c r="C105" i="3"/>
  <c r="H105" i="3" s="1"/>
  <c r="C104" i="3"/>
  <c r="H104" i="3" s="1"/>
  <c r="C100" i="3"/>
  <c r="H100" i="3" s="1"/>
  <c r="C99" i="3"/>
  <c r="H99" i="3" s="1"/>
  <c r="C98" i="3"/>
  <c r="H98" i="3" s="1"/>
  <c r="C97" i="3"/>
  <c r="H97" i="3" s="1"/>
  <c r="L87" i="3"/>
  <c r="Q87" i="3" s="1"/>
  <c r="C96" i="3"/>
  <c r="H96" i="3" s="1"/>
  <c r="L86" i="3"/>
  <c r="Q86" i="3" s="1"/>
  <c r="C95" i="3"/>
  <c r="H95" i="3" s="1"/>
  <c r="L85" i="3"/>
  <c r="Q85" i="3" s="1"/>
  <c r="C94" i="3"/>
  <c r="H94" i="3" s="1"/>
  <c r="L84" i="3"/>
  <c r="Q84" i="3" s="1"/>
  <c r="C93" i="3"/>
  <c r="H93" i="3" s="1"/>
  <c r="L83" i="3"/>
  <c r="Q83" i="3" s="1"/>
  <c r="C92" i="3"/>
  <c r="H92" i="3" s="1"/>
  <c r="L82" i="3"/>
  <c r="Q82" i="3" s="1"/>
  <c r="C91" i="3"/>
  <c r="H91" i="3" s="1"/>
  <c r="L81" i="3"/>
  <c r="Q81" i="3" s="1"/>
  <c r="C90" i="3"/>
  <c r="H90" i="3" s="1"/>
  <c r="L77" i="3"/>
  <c r="Q77" i="3" s="1"/>
  <c r="C86" i="3"/>
  <c r="H86" i="3" s="1"/>
  <c r="L76" i="3"/>
  <c r="Q76" i="3" s="1"/>
  <c r="C85" i="3"/>
  <c r="H85" i="3" s="1"/>
  <c r="L75" i="3"/>
  <c r="Q75" i="3" s="1"/>
  <c r="C84" i="3"/>
  <c r="H84" i="3" s="1"/>
  <c r="L74" i="3"/>
  <c r="Q74" i="3" s="1"/>
  <c r="C83" i="3"/>
  <c r="H83" i="3" s="1"/>
  <c r="L73" i="3"/>
  <c r="Q73" i="3" s="1"/>
  <c r="C82" i="3"/>
  <c r="H82" i="3" s="1"/>
  <c r="L72" i="3"/>
  <c r="Q72" i="3" s="1"/>
  <c r="C81" i="3"/>
  <c r="H81" i="3" s="1"/>
  <c r="L71" i="3"/>
  <c r="Q71" i="3" s="1"/>
  <c r="C80" i="3"/>
  <c r="H80" i="3" s="1"/>
  <c r="L70" i="3"/>
  <c r="Q70" i="3" s="1"/>
  <c r="C79" i="3"/>
  <c r="H79" i="3" s="1"/>
  <c r="L69" i="3"/>
  <c r="Q69" i="3" s="1"/>
  <c r="C78" i="3"/>
  <c r="H78" i="3" s="1"/>
  <c r="C77" i="3"/>
  <c r="H77" i="3" s="1"/>
  <c r="C76" i="3"/>
  <c r="H76" i="3" s="1"/>
  <c r="L65" i="3"/>
  <c r="Q65" i="3" s="1"/>
  <c r="L64" i="3"/>
  <c r="Q64" i="3" s="1"/>
  <c r="L63" i="3"/>
  <c r="Q63" i="3" s="1"/>
  <c r="C72" i="3"/>
  <c r="H72" i="3" s="1"/>
  <c r="L62" i="3"/>
  <c r="Q62" i="3" s="1"/>
  <c r="C71" i="3"/>
  <c r="H71" i="3" s="1"/>
  <c r="L61" i="3"/>
  <c r="Q61" i="3" s="1"/>
  <c r="C70" i="3"/>
  <c r="H70" i="3" s="1"/>
  <c r="L60" i="3"/>
  <c r="Q60" i="3" s="1"/>
  <c r="C69" i="3"/>
  <c r="H69" i="3" s="1"/>
  <c r="L59" i="3"/>
  <c r="Q59" i="3" s="1"/>
  <c r="C68" i="3"/>
  <c r="H68" i="3" s="1"/>
  <c r="L58" i="3"/>
  <c r="Q58" i="3" s="1"/>
  <c r="C67" i="3"/>
  <c r="H67" i="3" s="1"/>
  <c r="L57" i="3"/>
  <c r="Q57" i="3" s="1"/>
  <c r="C66" i="3"/>
  <c r="H66" i="3" s="1"/>
  <c r="L56" i="3"/>
  <c r="Q56" i="3" s="1"/>
  <c r="C65" i="3"/>
  <c r="H65" i="3" s="1"/>
  <c r="C64" i="3"/>
  <c r="H64" i="3" s="1"/>
  <c r="C63" i="3"/>
  <c r="H63" i="3" s="1"/>
  <c r="C62" i="3"/>
  <c r="H62" i="3" s="1"/>
  <c r="L52" i="3"/>
  <c r="Q52" i="3" s="1"/>
  <c r="C61" i="3"/>
  <c r="H61" i="3" s="1"/>
  <c r="L51" i="3"/>
  <c r="Q51" i="3" s="1"/>
  <c r="L50" i="3"/>
  <c r="Q50" i="3" s="1"/>
  <c r="L49" i="3"/>
  <c r="Q49" i="3" s="1"/>
  <c r="L48" i="3"/>
  <c r="Q48" i="3" s="1"/>
  <c r="C57" i="3"/>
  <c r="H57" i="3" s="1"/>
  <c r="L47" i="3"/>
  <c r="Q47" i="3" s="1"/>
  <c r="C56" i="3"/>
  <c r="H56" i="3" s="1"/>
  <c r="L46" i="3"/>
  <c r="Q46" i="3" s="1"/>
  <c r="C55" i="3"/>
  <c r="H55" i="3" s="1"/>
  <c r="L45" i="3"/>
  <c r="Q45" i="3" s="1"/>
  <c r="C54" i="3"/>
  <c r="H54" i="3" s="1"/>
  <c r="L44" i="3"/>
  <c r="Q44" i="3" s="1"/>
  <c r="C53" i="3"/>
  <c r="H53" i="3" s="1"/>
  <c r="L43" i="3"/>
  <c r="Q43" i="3" s="1"/>
  <c r="C52" i="3"/>
  <c r="H52" i="3" s="1"/>
  <c r="C51" i="3"/>
  <c r="H51" i="3" s="1"/>
  <c r="C50" i="3"/>
  <c r="H50" i="3" s="1"/>
  <c r="C49" i="3"/>
  <c r="H49" i="3" s="1"/>
  <c r="C48" i="3"/>
  <c r="H48" i="3" s="1"/>
  <c r="C47" i="3"/>
  <c r="H47" i="3" s="1"/>
  <c r="C46" i="3"/>
  <c r="H46" i="3" s="1"/>
  <c r="C42" i="3"/>
  <c r="H42" i="3" s="1"/>
  <c r="C41" i="3"/>
  <c r="H41" i="3" s="1"/>
  <c r="C40" i="3"/>
  <c r="H40" i="3" s="1"/>
  <c r="C39" i="3"/>
  <c r="H39" i="3" s="1"/>
  <c r="C38" i="3"/>
  <c r="H38" i="3" s="1"/>
  <c r="L37" i="3"/>
  <c r="Q37" i="3" s="1"/>
  <c r="C37" i="3"/>
  <c r="H37" i="3" s="1"/>
  <c r="L36" i="3"/>
  <c r="Q36" i="3" s="1"/>
  <c r="C36" i="3"/>
  <c r="H36" i="3" s="1"/>
  <c r="L35" i="3"/>
  <c r="Q35" i="3" s="1"/>
  <c r="C35" i="3"/>
  <c r="H35" i="3" s="1"/>
  <c r="L34" i="3"/>
  <c r="Q34" i="3" s="1"/>
  <c r="C34" i="3"/>
  <c r="H34" i="3" s="1"/>
  <c r="L33" i="3"/>
  <c r="Q33" i="3" s="1"/>
  <c r="C33" i="3"/>
  <c r="H33" i="3" s="1"/>
  <c r="L32" i="3"/>
  <c r="Q32" i="3" s="1"/>
  <c r="C32" i="3"/>
  <c r="H32" i="3" s="1"/>
  <c r="L31" i="3"/>
  <c r="Q31" i="3" s="1"/>
  <c r="C31" i="3"/>
  <c r="H31" i="3" s="1"/>
  <c r="L30" i="3"/>
  <c r="Q30" i="3" s="1"/>
  <c r="L29" i="3"/>
  <c r="Q29" i="3" s="1"/>
  <c r="L28" i="3"/>
  <c r="Q28" i="3" s="1"/>
  <c r="C27" i="3"/>
  <c r="H27" i="3" s="1"/>
  <c r="C26" i="3"/>
  <c r="H26" i="3" s="1"/>
  <c r="C25" i="3"/>
  <c r="H25" i="3" s="1"/>
  <c r="L24" i="3"/>
  <c r="Q24" i="3" s="1"/>
  <c r="C24" i="3"/>
  <c r="H24" i="3" s="1"/>
  <c r="L23" i="3"/>
  <c r="Q23" i="3" s="1"/>
  <c r="C23" i="3"/>
  <c r="H23" i="3" s="1"/>
  <c r="L22" i="3"/>
  <c r="Q22" i="3" s="1"/>
  <c r="C22" i="3"/>
  <c r="H22" i="3" s="1"/>
  <c r="L21" i="3"/>
  <c r="Q21" i="3" s="1"/>
  <c r="C21" i="3"/>
  <c r="H21" i="3" s="1"/>
  <c r="L20" i="3"/>
  <c r="Q20" i="3" s="1"/>
  <c r="C20" i="3"/>
  <c r="H20" i="3" s="1"/>
  <c r="L19" i="3"/>
  <c r="Q19" i="3" s="1"/>
  <c r="C19" i="3"/>
  <c r="H19" i="3" s="1"/>
  <c r="L18" i="3"/>
  <c r="Q18" i="3" s="1"/>
  <c r="C18" i="3"/>
  <c r="H18" i="3" s="1"/>
  <c r="L17" i="3"/>
  <c r="Q17" i="3" s="1"/>
  <c r="C17" i="3"/>
  <c r="H17" i="3" s="1"/>
  <c r="L16" i="3"/>
  <c r="Q16" i="3" s="1"/>
  <c r="C16" i="3"/>
  <c r="H16" i="3" s="1"/>
  <c r="G133" i="2"/>
  <c r="B133" i="2"/>
  <c r="G132" i="2"/>
  <c r="B132" i="2"/>
  <c r="G131" i="2"/>
  <c r="B131" i="2"/>
  <c r="G130" i="2"/>
  <c r="B130" i="2"/>
  <c r="G129" i="2"/>
  <c r="B129" i="2"/>
  <c r="G128" i="2"/>
  <c r="B128" i="2"/>
  <c r="G127" i="2"/>
  <c r="B127" i="2"/>
  <c r="G126" i="2"/>
  <c r="B126" i="2"/>
  <c r="G125" i="2"/>
  <c r="B125" i="2"/>
  <c r="G124" i="2"/>
  <c r="B124" i="2"/>
  <c r="G123" i="2"/>
  <c r="B123" i="2"/>
  <c r="G122" i="2"/>
  <c r="B122" i="2"/>
  <c r="G121" i="2"/>
  <c r="B121" i="2"/>
  <c r="G120" i="2"/>
  <c r="B120" i="2"/>
  <c r="G119" i="2"/>
  <c r="B119" i="2"/>
  <c r="G118" i="2"/>
  <c r="B118" i="2"/>
  <c r="G117" i="2"/>
  <c r="B117" i="2"/>
  <c r="G116" i="2"/>
  <c r="B116" i="2"/>
  <c r="G115" i="2"/>
  <c r="B115" i="2"/>
  <c r="G114" i="2"/>
  <c r="B114" i="2"/>
  <c r="G113" i="2"/>
  <c r="B113" i="2"/>
  <c r="G112" i="2"/>
  <c r="B112" i="2"/>
  <c r="G111" i="2"/>
  <c r="B111" i="2"/>
  <c r="G110" i="2"/>
  <c r="B110" i="2"/>
  <c r="G109" i="2"/>
  <c r="B109" i="2"/>
  <c r="G108" i="2"/>
  <c r="B108" i="2"/>
  <c r="G107" i="2"/>
  <c r="B107" i="2"/>
  <c r="G106" i="2"/>
  <c r="B106" i="2"/>
  <c r="G105" i="2"/>
  <c r="B105" i="2"/>
  <c r="G104" i="2"/>
  <c r="B104" i="2"/>
  <c r="G103" i="2"/>
  <c r="B103" i="2"/>
  <c r="G102" i="2"/>
  <c r="B102" i="2"/>
  <c r="G101" i="2"/>
  <c r="B101" i="2"/>
  <c r="G100" i="2"/>
  <c r="B100" i="2"/>
  <c r="G99" i="2"/>
  <c r="B99" i="2"/>
  <c r="G98" i="2"/>
  <c r="B98" i="2"/>
  <c r="G97" i="2"/>
  <c r="B97" i="2"/>
  <c r="G96" i="2"/>
  <c r="B96" i="2"/>
  <c r="G95" i="2"/>
  <c r="B95" i="2"/>
  <c r="G94" i="2"/>
  <c r="B94" i="2"/>
  <c r="G93" i="2"/>
  <c r="B93" i="2"/>
  <c r="G92" i="2"/>
  <c r="B92" i="2"/>
  <c r="G91" i="2"/>
  <c r="B91" i="2"/>
  <c r="G90" i="2"/>
  <c r="B90" i="2"/>
  <c r="G89" i="2"/>
  <c r="B89" i="2"/>
  <c r="G88" i="2"/>
  <c r="B88" i="2"/>
  <c r="G87" i="2"/>
  <c r="B87" i="2"/>
  <c r="G86" i="2"/>
  <c r="B86" i="2"/>
  <c r="G85" i="2"/>
  <c r="B85" i="2"/>
  <c r="G84" i="2"/>
  <c r="B84" i="2"/>
  <c r="G83" i="2"/>
  <c r="B83" i="2"/>
  <c r="G82" i="2"/>
  <c r="B82" i="2"/>
  <c r="G81" i="2"/>
  <c r="B81" i="2"/>
  <c r="G80" i="2"/>
  <c r="B80" i="2"/>
  <c r="G79" i="2"/>
  <c r="B79" i="2"/>
  <c r="G78" i="2"/>
  <c r="B78" i="2"/>
  <c r="G77" i="2"/>
  <c r="B77" i="2"/>
  <c r="G76" i="2"/>
  <c r="B76" i="2"/>
  <c r="G75" i="2"/>
  <c r="B75" i="2"/>
  <c r="G74" i="2"/>
  <c r="B74" i="2"/>
  <c r="G73" i="2"/>
  <c r="B73" i="2"/>
  <c r="G72" i="2"/>
  <c r="B72" i="2"/>
  <c r="G71" i="2"/>
  <c r="B71" i="2"/>
  <c r="G70" i="2"/>
  <c r="B70" i="2"/>
  <c r="G69" i="2"/>
  <c r="B69" i="2"/>
  <c r="G68" i="2"/>
  <c r="B68" i="2"/>
  <c r="G67" i="2"/>
  <c r="B67" i="2"/>
  <c r="G66" i="2"/>
  <c r="B66" i="2"/>
  <c r="G65" i="2"/>
  <c r="B65" i="2"/>
  <c r="G64" i="2"/>
  <c r="B64" i="2"/>
  <c r="G63" i="2"/>
  <c r="B63" i="2"/>
  <c r="G62" i="2"/>
  <c r="B62" i="2"/>
  <c r="G61" i="2"/>
  <c r="B61" i="2"/>
  <c r="G60" i="2"/>
  <c r="B60" i="2"/>
  <c r="G59" i="2"/>
  <c r="B59" i="2"/>
  <c r="G58" i="2"/>
  <c r="B58" i="2"/>
  <c r="G57" i="2"/>
  <c r="B57" i="2"/>
  <c r="G56" i="2"/>
  <c r="B56" i="2"/>
  <c r="G55" i="2"/>
  <c r="B55" i="2"/>
  <c r="G54" i="2"/>
  <c r="B54" i="2"/>
  <c r="G53" i="2"/>
  <c r="B53" i="2"/>
  <c r="G52" i="2"/>
  <c r="B52" i="2"/>
  <c r="G51" i="2"/>
  <c r="B51" i="2"/>
  <c r="G50" i="2"/>
  <c r="B50" i="2"/>
  <c r="G49" i="2"/>
  <c r="B49" i="2"/>
  <c r="G48" i="2"/>
  <c r="B48" i="2"/>
  <c r="G47" i="2"/>
  <c r="B47" i="2"/>
  <c r="G46" i="2"/>
  <c r="B46" i="2"/>
  <c r="G45" i="2"/>
  <c r="B45" i="2"/>
  <c r="G44" i="2"/>
  <c r="B44" i="2"/>
  <c r="G43" i="2"/>
  <c r="B43" i="2"/>
  <c r="G42" i="2"/>
  <c r="B42" i="2"/>
  <c r="G41" i="2"/>
  <c r="B41" i="2"/>
  <c r="G40" i="2"/>
  <c r="B40" i="2"/>
  <c r="G39" i="2"/>
  <c r="B39" i="2"/>
  <c r="G38" i="2"/>
  <c r="B38" i="2"/>
  <c r="G37" i="2"/>
  <c r="B37" i="2"/>
  <c r="G36" i="2"/>
  <c r="B36" i="2"/>
  <c r="G35" i="2"/>
  <c r="B35" i="2"/>
  <c r="G34" i="2"/>
  <c r="B34" i="2"/>
  <c r="G33" i="2"/>
  <c r="B33" i="2"/>
  <c r="G32" i="2"/>
  <c r="B32" i="2"/>
  <c r="G31" i="2"/>
  <c r="B31" i="2"/>
  <c r="G30" i="2"/>
  <c r="B30" i="2"/>
  <c r="G29" i="2"/>
  <c r="B29" i="2"/>
  <c r="G28" i="2"/>
  <c r="B28" i="2"/>
  <c r="F474" i="1"/>
  <c r="A474" i="1"/>
  <c r="F473" i="1"/>
  <c r="A473" i="1"/>
  <c r="F472" i="1"/>
  <c r="E80" i="2" s="1"/>
  <c r="A472" i="1"/>
  <c r="F471" i="1"/>
  <c r="A471" i="1"/>
  <c r="F470" i="1"/>
  <c r="A470" i="1"/>
  <c r="F469" i="1"/>
  <c r="A469" i="1"/>
  <c r="F468" i="1"/>
  <c r="A468" i="1"/>
  <c r="F467" i="1"/>
  <c r="A467" i="1"/>
  <c r="F466" i="1"/>
  <c r="A466" i="1"/>
  <c r="F463" i="1"/>
  <c r="A463" i="1"/>
  <c r="F462" i="1"/>
  <c r="A462" i="1"/>
  <c r="F461" i="1"/>
  <c r="A461" i="1"/>
  <c r="F460" i="1"/>
  <c r="E37" i="2" s="1"/>
  <c r="A460" i="1"/>
  <c r="F459" i="1"/>
  <c r="A459" i="1"/>
  <c r="F458" i="1"/>
  <c r="A458" i="1"/>
  <c r="F457" i="1"/>
  <c r="A457" i="1"/>
  <c r="F456" i="1"/>
  <c r="C50" i="2" s="1"/>
  <c r="A456" i="1"/>
  <c r="F455" i="1"/>
  <c r="A455" i="1"/>
  <c r="F454" i="1"/>
  <c r="A454" i="1"/>
  <c r="F453" i="1"/>
  <c r="A453" i="1"/>
  <c r="F452" i="1"/>
  <c r="A452" i="1"/>
  <c r="F451" i="1"/>
  <c r="A451" i="1"/>
  <c r="F450" i="1"/>
  <c r="E38" i="2" s="1"/>
  <c r="A450" i="1"/>
  <c r="F449" i="1"/>
  <c r="A449" i="1"/>
  <c r="F448" i="1"/>
  <c r="A448" i="1"/>
  <c r="F447" i="1"/>
  <c r="A447" i="1"/>
  <c r="F446" i="1"/>
  <c r="A446" i="1"/>
  <c r="F445" i="1"/>
  <c r="A445" i="1"/>
  <c r="F442" i="1"/>
  <c r="A442" i="1"/>
  <c r="F441" i="1"/>
  <c r="A441" i="1"/>
  <c r="F440" i="1"/>
  <c r="A440" i="1"/>
  <c r="F439" i="1"/>
  <c r="A439" i="1"/>
  <c r="F438" i="1"/>
  <c r="A438" i="1"/>
  <c r="F437" i="1"/>
  <c r="A437" i="1"/>
  <c r="F434" i="1"/>
  <c r="A434" i="1"/>
  <c r="F433" i="1"/>
  <c r="A433" i="1"/>
  <c r="F432" i="1"/>
  <c r="A432" i="1"/>
  <c r="F431" i="1"/>
  <c r="A431" i="1"/>
  <c r="F430" i="1"/>
  <c r="A430" i="1"/>
  <c r="F429" i="1"/>
  <c r="A429" i="1"/>
  <c r="F428" i="1"/>
  <c r="D63" i="2" s="1"/>
  <c r="A428" i="1"/>
  <c r="F427" i="1"/>
  <c r="A427" i="1"/>
  <c r="F426" i="1"/>
  <c r="A426" i="1"/>
  <c r="F425" i="1"/>
  <c r="A425" i="1"/>
  <c r="F424" i="1"/>
  <c r="A424" i="1"/>
  <c r="F423" i="1"/>
  <c r="A423" i="1"/>
  <c r="F422" i="1"/>
  <c r="A422" i="1"/>
  <c r="F421" i="1"/>
  <c r="A421" i="1"/>
  <c r="F420" i="1"/>
  <c r="A420" i="1"/>
  <c r="F419" i="1"/>
  <c r="A419" i="1"/>
  <c r="F418" i="1"/>
  <c r="A418" i="1"/>
  <c r="F417" i="1"/>
  <c r="A417" i="1"/>
  <c r="F416" i="1"/>
  <c r="A416" i="1"/>
  <c r="F415" i="1"/>
  <c r="A415" i="1"/>
  <c r="F414" i="1"/>
  <c r="A414" i="1"/>
  <c r="F411" i="1"/>
  <c r="A411" i="1"/>
  <c r="F410" i="1"/>
  <c r="A410" i="1"/>
  <c r="F409" i="1"/>
  <c r="A409" i="1"/>
  <c r="F408" i="1"/>
  <c r="A408" i="1"/>
  <c r="F407" i="1"/>
  <c r="A407" i="1"/>
  <c r="F406" i="1"/>
  <c r="A406" i="1"/>
  <c r="F405" i="1"/>
  <c r="A405" i="1"/>
  <c r="F404" i="1"/>
  <c r="A404" i="1"/>
  <c r="F403" i="1"/>
  <c r="A403" i="1"/>
  <c r="F402" i="1"/>
  <c r="A402" i="1"/>
  <c r="F401" i="1"/>
  <c r="A401" i="1"/>
  <c r="F400" i="1"/>
  <c r="A400" i="1"/>
  <c r="F399" i="1"/>
  <c r="A399" i="1"/>
  <c r="F398" i="1"/>
  <c r="A398" i="1"/>
  <c r="F397" i="1"/>
  <c r="A397" i="1"/>
  <c r="F396" i="1"/>
  <c r="A396" i="1"/>
  <c r="F395" i="1"/>
  <c r="A395" i="1"/>
  <c r="F394" i="1"/>
  <c r="A394" i="1"/>
  <c r="F393" i="1"/>
  <c r="A393" i="1"/>
  <c r="F392" i="1"/>
  <c r="A392" i="1"/>
  <c r="F391" i="1"/>
  <c r="A391" i="1"/>
  <c r="F390" i="1"/>
  <c r="A390" i="1"/>
  <c r="F389" i="1"/>
  <c r="A389" i="1"/>
  <c r="F388" i="1"/>
  <c r="A388" i="1"/>
  <c r="F387" i="1"/>
  <c r="A387" i="1"/>
  <c r="F386" i="1"/>
  <c r="A386" i="1"/>
  <c r="F383" i="1"/>
  <c r="A383" i="1"/>
  <c r="F382" i="1"/>
  <c r="A382" i="1"/>
  <c r="F381" i="1"/>
  <c r="A381" i="1"/>
  <c r="F380" i="1"/>
  <c r="A380" i="1"/>
  <c r="F379" i="1"/>
  <c r="A379" i="1"/>
  <c r="F378" i="1"/>
  <c r="A378" i="1"/>
  <c r="F377" i="1"/>
  <c r="A377" i="1"/>
  <c r="F376" i="1"/>
  <c r="A376" i="1"/>
  <c r="F375" i="1"/>
  <c r="A375" i="1"/>
  <c r="F373" i="1"/>
  <c r="A373" i="1"/>
  <c r="F372" i="1"/>
  <c r="A372" i="1"/>
  <c r="F371" i="1"/>
  <c r="A371" i="1"/>
  <c r="F370" i="1"/>
  <c r="A370" i="1"/>
  <c r="F369" i="1"/>
  <c r="A369" i="1"/>
  <c r="F368" i="1"/>
  <c r="A368" i="1"/>
  <c r="F367" i="1"/>
  <c r="A367" i="1"/>
  <c r="F366" i="1"/>
  <c r="A366" i="1"/>
  <c r="F365" i="1"/>
  <c r="A365" i="1"/>
  <c r="F364" i="1"/>
  <c r="A364" i="1"/>
  <c r="F363" i="1"/>
  <c r="A363" i="1"/>
  <c r="F362" i="1"/>
  <c r="A362" i="1"/>
  <c r="F361" i="1"/>
  <c r="A361" i="1"/>
  <c r="F358" i="1"/>
  <c r="A358" i="1"/>
  <c r="F357" i="1"/>
  <c r="A357" i="1"/>
  <c r="F356" i="1"/>
  <c r="A356" i="1"/>
  <c r="F355" i="1"/>
  <c r="A355" i="1"/>
  <c r="F354" i="1"/>
  <c r="A354" i="1"/>
  <c r="F353" i="1"/>
  <c r="A353" i="1"/>
  <c r="F352" i="1"/>
  <c r="A352" i="1"/>
  <c r="F351" i="1"/>
  <c r="A351" i="1"/>
  <c r="F350" i="1"/>
  <c r="A350" i="1"/>
  <c r="F349" i="1"/>
  <c r="A349" i="1"/>
  <c r="F348" i="1"/>
  <c r="A348" i="1"/>
  <c r="F347" i="1"/>
  <c r="A347" i="1"/>
  <c r="F346" i="1"/>
  <c r="A346" i="1"/>
  <c r="F345" i="1"/>
  <c r="A345" i="1"/>
  <c r="F344" i="1"/>
  <c r="A344" i="1"/>
  <c r="F343" i="1"/>
  <c r="A343" i="1"/>
  <c r="F342" i="1"/>
  <c r="A342" i="1"/>
  <c r="F341" i="1"/>
  <c r="A341" i="1"/>
  <c r="F340" i="1"/>
  <c r="A340" i="1"/>
  <c r="F339" i="1"/>
  <c r="A339" i="1"/>
  <c r="F338" i="1"/>
  <c r="A338" i="1"/>
  <c r="F337" i="1"/>
  <c r="A337" i="1"/>
  <c r="F336" i="1"/>
  <c r="A336" i="1"/>
  <c r="F335" i="1"/>
  <c r="A335" i="1"/>
  <c r="F334" i="1"/>
  <c r="A334" i="1"/>
  <c r="F333" i="1"/>
  <c r="A333" i="1"/>
  <c r="F332" i="1"/>
  <c r="A332" i="1"/>
  <c r="F331" i="1"/>
  <c r="A331" i="1"/>
  <c r="F330" i="1"/>
  <c r="A330" i="1"/>
  <c r="F327" i="1"/>
  <c r="A327" i="1"/>
  <c r="F326" i="1"/>
  <c r="A326" i="1"/>
  <c r="F325" i="1"/>
  <c r="A325" i="1"/>
  <c r="F324" i="1"/>
  <c r="A324" i="1"/>
  <c r="F323" i="1"/>
  <c r="A323" i="1"/>
  <c r="F322" i="1"/>
  <c r="A322" i="1"/>
  <c r="F321" i="1"/>
  <c r="A321" i="1"/>
  <c r="F320" i="1"/>
  <c r="A320" i="1"/>
  <c r="F319" i="1"/>
  <c r="A319" i="1"/>
  <c r="F318" i="1"/>
  <c r="A318" i="1"/>
  <c r="F317" i="1"/>
  <c r="A317" i="1"/>
  <c r="F316" i="1"/>
  <c r="A316" i="1"/>
  <c r="F315" i="1"/>
  <c r="A315" i="1"/>
  <c r="F314" i="1"/>
  <c r="A314" i="1"/>
  <c r="F313" i="1"/>
  <c r="A313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3" i="1"/>
  <c r="A293" i="1"/>
  <c r="F292" i="1"/>
  <c r="A292" i="1"/>
  <c r="F291" i="1"/>
  <c r="A291" i="1"/>
  <c r="F290" i="1"/>
  <c r="A290" i="1"/>
  <c r="F289" i="1"/>
  <c r="A289" i="1"/>
  <c r="F288" i="1"/>
  <c r="A288" i="1"/>
  <c r="F287" i="1"/>
  <c r="A287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6" i="1"/>
  <c r="A276" i="1"/>
  <c r="F275" i="1"/>
  <c r="A275" i="1"/>
  <c r="F274" i="1"/>
  <c r="A274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7" i="1"/>
  <c r="A267" i="1"/>
  <c r="F266" i="1"/>
  <c r="A266" i="1"/>
  <c r="F265" i="1"/>
  <c r="A265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5" i="1"/>
  <c r="A255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6" i="1"/>
  <c r="A246" i="1"/>
  <c r="F245" i="1"/>
  <c r="A245" i="1"/>
  <c r="F244" i="1"/>
  <c r="A244" i="1"/>
  <c r="F243" i="1"/>
  <c r="A243" i="1"/>
  <c r="F242" i="1"/>
  <c r="A242" i="1"/>
  <c r="F241" i="1"/>
  <c r="A241" i="1"/>
  <c r="F240" i="1"/>
  <c r="A240" i="1"/>
  <c r="F239" i="1"/>
  <c r="A239" i="1"/>
  <c r="F238" i="1"/>
  <c r="A238" i="1"/>
  <c r="F237" i="1"/>
  <c r="A237" i="1"/>
  <c r="F236" i="1"/>
  <c r="A236" i="1"/>
  <c r="F235" i="1"/>
  <c r="A235" i="1"/>
  <c r="F234" i="1"/>
  <c r="A234" i="1"/>
  <c r="F233" i="1"/>
  <c r="A233" i="1"/>
  <c r="F232" i="1"/>
  <c r="A232" i="1"/>
  <c r="F231" i="1"/>
  <c r="A231" i="1"/>
  <c r="F230" i="1"/>
  <c r="A230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21" i="1"/>
  <c r="A221" i="1"/>
  <c r="F220" i="1"/>
  <c r="A220" i="1"/>
  <c r="F219" i="1"/>
  <c r="A219" i="1"/>
  <c r="F218" i="1"/>
  <c r="A218" i="1"/>
  <c r="F217" i="1"/>
  <c r="A217" i="1"/>
  <c r="F216" i="1"/>
  <c r="A216" i="1"/>
  <c r="F215" i="1"/>
  <c r="A215" i="1"/>
  <c r="F214" i="1"/>
  <c r="A214" i="1"/>
  <c r="F213" i="1"/>
  <c r="A213" i="1"/>
  <c r="F212" i="1"/>
  <c r="A212" i="1"/>
  <c r="F211" i="1"/>
  <c r="A211" i="1"/>
  <c r="F210" i="1"/>
  <c r="A210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6" i="1"/>
  <c r="A196" i="1"/>
  <c r="F195" i="1"/>
  <c r="A195" i="1"/>
  <c r="F194" i="1"/>
  <c r="A194" i="1"/>
  <c r="F193" i="1"/>
  <c r="A193" i="1"/>
  <c r="F192" i="1"/>
  <c r="A192" i="1"/>
  <c r="F191" i="1"/>
  <c r="A191" i="1"/>
  <c r="F190" i="1"/>
  <c r="A190" i="1"/>
  <c r="F189" i="1"/>
  <c r="A189" i="1"/>
  <c r="F188" i="1"/>
  <c r="A188" i="1"/>
  <c r="F187" i="1"/>
  <c r="A187" i="1"/>
  <c r="F186" i="1"/>
  <c r="A186" i="1"/>
  <c r="F185" i="1"/>
  <c r="A185" i="1"/>
  <c r="F184" i="1"/>
  <c r="A184" i="1"/>
  <c r="F183" i="1"/>
  <c r="A183" i="1"/>
  <c r="F182" i="1"/>
  <c r="A182" i="1"/>
  <c r="F181" i="1"/>
  <c r="A181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70" i="1"/>
  <c r="A170" i="1"/>
  <c r="F169" i="1"/>
  <c r="A169" i="1"/>
  <c r="F168" i="1"/>
  <c r="A168" i="1"/>
  <c r="F167" i="1"/>
  <c r="A167" i="1"/>
  <c r="F166" i="1"/>
  <c r="A166" i="1"/>
  <c r="F163" i="1"/>
  <c r="A163" i="1"/>
  <c r="F162" i="1"/>
  <c r="A162" i="1"/>
  <c r="F161" i="1"/>
  <c r="A161" i="1"/>
  <c r="F160" i="1"/>
  <c r="A160" i="1"/>
  <c r="F159" i="1"/>
  <c r="A159" i="1"/>
  <c r="F158" i="1"/>
  <c r="A158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9" i="1"/>
  <c r="A149" i="1"/>
  <c r="F148" i="1"/>
  <c r="A148" i="1"/>
  <c r="F147" i="1"/>
  <c r="A147" i="1"/>
  <c r="F146" i="1"/>
  <c r="A146" i="1"/>
  <c r="F145" i="1"/>
  <c r="A145" i="1"/>
  <c r="F144" i="1"/>
  <c r="A144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5" i="1"/>
  <c r="A135" i="1"/>
  <c r="F134" i="1"/>
  <c r="A134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7" i="1"/>
  <c r="A107" i="1"/>
  <c r="F104" i="1"/>
  <c r="A104" i="1"/>
  <c r="F103" i="1"/>
  <c r="A103" i="1"/>
  <c r="F102" i="1"/>
  <c r="A102" i="1"/>
  <c r="F101" i="1"/>
  <c r="A101" i="1"/>
  <c r="F100" i="1"/>
  <c r="A100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5" i="1"/>
  <c r="A75" i="1"/>
  <c r="F74" i="1"/>
  <c r="A74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40" i="1"/>
  <c r="A40" i="1"/>
  <c r="F39" i="1"/>
  <c r="A39" i="1"/>
  <c r="F38" i="1"/>
  <c r="A38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  <c r="H50" i="2" l="1"/>
  <c r="D7" i="2"/>
  <c r="C37" i="2"/>
  <c r="H37" i="2" s="1"/>
  <c r="C38" i="2"/>
  <c r="H38" i="2" s="1"/>
  <c r="B134" i="2"/>
  <c r="D37" i="2"/>
  <c r="B18" i="2"/>
  <c r="E21" i="2"/>
  <c r="B5" i="2"/>
  <c r="E8" i="2"/>
  <c r="E13" i="2"/>
  <c r="D20" i="2"/>
  <c r="G15" i="2"/>
  <c r="K27" i="2"/>
  <c r="K19" i="2"/>
  <c r="K15" i="2"/>
  <c r="K11" i="2"/>
  <c r="E129" i="2"/>
  <c r="D129" i="2"/>
  <c r="C129" i="2"/>
  <c r="H129" i="2" s="1"/>
  <c r="D82" i="2"/>
  <c r="C82" i="2"/>
  <c r="H82" i="2" s="1"/>
  <c r="E82" i="2"/>
  <c r="C51" i="2"/>
  <c r="H51" i="2" s="1"/>
  <c r="E51" i="2"/>
  <c r="D51" i="2"/>
  <c r="E113" i="2"/>
  <c r="D113" i="2"/>
  <c r="C113" i="2"/>
  <c r="H113" i="2" s="1"/>
  <c r="E120" i="2"/>
  <c r="D120" i="2"/>
  <c r="C120" i="2"/>
  <c r="H120" i="2" s="1"/>
  <c r="E106" i="2"/>
  <c r="D106" i="2"/>
  <c r="C106" i="2"/>
  <c r="H106" i="2" s="1"/>
  <c r="D74" i="2"/>
  <c r="C74" i="2"/>
  <c r="H74" i="2" s="1"/>
  <c r="E74" i="2"/>
  <c r="C39" i="2"/>
  <c r="H39" i="2" s="1"/>
  <c r="E39" i="2"/>
  <c r="D39" i="2"/>
  <c r="D64" i="2"/>
  <c r="C64" i="2"/>
  <c r="H64" i="2" s="1"/>
  <c r="E64" i="2"/>
  <c r="E29" i="2"/>
  <c r="D29" i="2"/>
  <c r="D81" i="2"/>
  <c r="C81" i="2"/>
  <c r="H81" i="2" s="1"/>
  <c r="E81" i="2"/>
  <c r="D75" i="2"/>
  <c r="C75" i="2"/>
  <c r="H75" i="2" s="1"/>
  <c r="E75" i="2"/>
  <c r="C45" i="2"/>
  <c r="H45" i="2" s="1"/>
  <c r="E45" i="2"/>
  <c r="D45" i="2"/>
  <c r="C55" i="2"/>
  <c r="H55" i="2" s="1"/>
  <c r="E55" i="2"/>
  <c r="D55" i="2"/>
  <c r="C48" i="2"/>
  <c r="H48" i="2" s="1"/>
  <c r="E48" i="2"/>
  <c r="D48" i="2"/>
  <c r="E119" i="2"/>
  <c r="D119" i="2"/>
  <c r="C119" i="2"/>
  <c r="H119" i="2" s="1"/>
  <c r="D88" i="2"/>
  <c r="C88" i="2"/>
  <c r="H88" i="2" s="1"/>
  <c r="E88" i="2"/>
  <c r="C57" i="2"/>
  <c r="H57" i="2" s="1"/>
  <c r="E57" i="2"/>
  <c r="D57" i="2"/>
  <c r="C41" i="2"/>
  <c r="H41" i="2" s="1"/>
  <c r="E41" i="2"/>
  <c r="D41" i="2"/>
  <c r="E97" i="2"/>
  <c r="C97" i="2"/>
  <c r="H97" i="2" s="1"/>
  <c r="D97" i="2"/>
  <c r="E101" i="2"/>
  <c r="C101" i="2"/>
  <c r="H101" i="2" s="1"/>
  <c r="D101" i="2"/>
  <c r="E28" i="2"/>
  <c r="D28" i="2"/>
  <c r="E105" i="2"/>
  <c r="D105" i="2"/>
  <c r="C105" i="2"/>
  <c r="H105" i="2" s="1"/>
  <c r="E130" i="2"/>
  <c r="D130" i="2"/>
  <c r="C130" i="2"/>
  <c r="H130" i="2" s="1"/>
  <c r="D60" i="2"/>
  <c r="C60" i="2"/>
  <c r="H60" i="2" s="1"/>
  <c r="E60" i="2"/>
  <c r="D69" i="2"/>
  <c r="E69" i="2"/>
  <c r="C69" i="2"/>
  <c r="H69" i="2" s="1"/>
  <c r="E117" i="2"/>
  <c r="D117" i="2"/>
  <c r="C117" i="2"/>
  <c r="H117" i="2" s="1"/>
  <c r="D89" i="2"/>
  <c r="C89" i="2"/>
  <c r="H89" i="2" s="1"/>
  <c r="E89" i="2"/>
  <c r="C54" i="2"/>
  <c r="H54" i="2" s="1"/>
  <c r="E54" i="2"/>
  <c r="D54" i="2"/>
  <c r="E31" i="2"/>
  <c r="D31" i="2"/>
  <c r="C56" i="2"/>
  <c r="H56" i="2" s="1"/>
  <c r="E56" i="2"/>
  <c r="D56" i="2"/>
  <c r="D58" i="2"/>
  <c r="C58" i="2"/>
  <c r="H58" i="2" s="1"/>
  <c r="E58" i="2"/>
  <c r="D65" i="2"/>
  <c r="E65" i="2"/>
  <c r="C65" i="2"/>
  <c r="H65" i="2" s="1"/>
  <c r="E30" i="2"/>
  <c r="D30" i="2"/>
  <c r="E121" i="2"/>
  <c r="D121" i="2"/>
  <c r="C121" i="2"/>
  <c r="H121" i="2" s="1"/>
  <c r="E115" i="2"/>
  <c r="D115" i="2"/>
  <c r="C115" i="2"/>
  <c r="H115" i="2" s="1"/>
  <c r="C53" i="2"/>
  <c r="H53" i="2" s="1"/>
  <c r="E53" i="2"/>
  <c r="D53" i="2"/>
  <c r="C47" i="2"/>
  <c r="H47" i="2" s="1"/>
  <c r="E47" i="2"/>
  <c r="D47" i="2"/>
  <c r="C49" i="2"/>
  <c r="H49" i="2" s="1"/>
  <c r="E49" i="2"/>
  <c r="D49" i="2"/>
  <c r="D61" i="2"/>
  <c r="E61" i="2"/>
  <c r="C61" i="2"/>
  <c r="H61" i="2" s="1"/>
  <c r="D68" i="2"/>
  <c r="C68" i="2"/>
  <c r="H68" i="2" s="1"/>
  <c r="E68" i="2"/>
  <c r="D84" i="2"/>
  <c r="C84" i="2"/>
  <c r="H84" i="2" s="1"/>
  <c r="E84" i="2"/>
  <c r="E33" i="2"/>
  <c r="D33" i="2"/>
  <c r="E123" i="2"/>
  <c r="D123" i="2"/>
  <c r="C123" i="2"/>
  <c r="H123" i="2" s="1"/>
  <c r="E111" i="2"/>
  <c r="D111" i="2"/>
  <c r="C111" i="2"/>
  <c r="H111" i="2" s="1"/>
  <c r="E124" i="2"/>
  <c r="D124" i="2"/>
  <c r="C124" i="2"/>
  <c r="H124" i="2" s="1"/>
  <c r="D92" i="2"/>
  <c r="C92" i="2"/>
  <c r="H92" i="2" s="1"/>
  <c r="E92" i="2"/>
  <c r="E32" i="2"/>
  <c r="D32" i="2"/>
  <c r="E98" i="2"/>
  <c r="D98" i="2"/>
  <c r="C98" i="2"/>
  <c r="H98" i="2" s="1"/>
  <c r="D93" i="2"/>
  <c r="C93" i="2"/>
  <c r="H93" i="2" s="1"/>
  <c r="E93" i="2"/>
  <c r="D79" i="2"/>
  <c r="C79" i="2"/>
  <c r="H79" i="2" s="1"/>
  <c r="E79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D71" i="2"/>
  <c r="F95" i="2"/>
  <c r="F94" i="2"/>
  <c r="F93" i="2"/>
  <c r="F92" i="2"/>
  <c r="F91" i="2"/>
  <c r="F90" i="2"/>
  <c r="F89" i="2"/>
  <c r="F88" i="2"/>
  <c r="F87" i="2"/>
  <c r="F86" i="2"/>
  <c r="F82" i="2"/>
  <c r="F78" i="2"/>
  <c r="F74" i="2"/>
  <c r="F71" i="2"/>
  <c r="F69" i="2"/>
  <c r="F67" i="2"/>
  <c r="F65" i="2"/>
  <c r="F63" i="2"/>
  <c r="F61" i="2"/>
  <c r="F59" i="2"/>
  <c r="F85" i="2"/>
  <c r="F81" i="2"/>
  <c r="F77" i="2"/>
  <c r="F73" i="2"/>
  <c r="E71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84" i="2"/>
  <c r="F80" i="2"/>
  <c r="F76" i="2"/>
  <c r="F72" i="2"/>
  <c r="C71" i="2"/>
  <c r="H71" i="2" s="1"/>
  <c r="F70" i="2"/>
  <c r="F68" i="2"/>
  <c r="F66" i="2"/>
  <c r="F64" i="2"/>
  <c r="F62" i="2"/>
  <c r="F60" i="2"/>
  <c r="F58" i="2"/>
  <c r="F83" i="2"/>
  <c r="F79" i="2"/>
  <c r="F75" i="2"/>
  <c r="E108" i="2"/>
  <c r="D108" i="2"/>
  <c r="C108" i="2"/>
  <c r="H108" i="2" s="1"/>
  <c r="D77" i="2"/>
  <c r="C77" i="2"/>
  <c r="H77" i="2" s="1"/>
  <c r="E77" i="2"/>
  <c r="D85" i="2"/>
  <c r="C85" i="2"/>
  <c r="H85" i="2" s="1"/>
  <c r="E85" i="2"/>
  <c r="C43" i="2"/>
  <c r="H43" i="2" s="1"/>
  <c r="E43" i="2"/>
  <c r="D43" i="2"/>
  <c r="D94" i="2"/>
  <c r="C94" i="2"/>
  <c r="H94" i="2" s="1"/>
  <c r="E94" i="2"/>
  <c r="E36" i="2"/>
  <c r="D36" i="2"/>
  <c r="C40" i="2"/>
  <c r="H40" i="2" s="1"/>
  <c r="E40" i="2"/>
  <c r="D40" i="2"/>
  <c r="E109" i="2"/>
  <c r="D109" i="2"/>
  <c r="C109" i="2"/>
  <c r="H109" i="2" s="1"/>
  <c r="E103" i="2"/>
  <c r="D103" i="2"/>
  <c r="C103" i="2"/>
  <c r="H103" i="2" s="1"/>
  <c r="E100" i="2"/>
  <c r="D100" i="2"/>
  <c r="C100" i="2"/>
  <c r="H100" i="2" s="1"/>
  <c r="C52" i="2"/>
  <c r="H52" i="2" s="1"/>
  <c r="E52" i="2"/>
  <c r="D52" i="2"/>
  <c r="D62" i="2"/>
  <c r="C62" i="2"/>
  <c r="H62" i="2" s="1"/>
  <c r="E62" i="2"/>
  <c r="E131" i="2"/>
  <c r="D131" i="2"/>
  <c r="C131" i="2"/>
  <c r="H131" i="2" s="1"/>
  <c r="E107" i="2"/>
  <c r="D107" i="2"/>
  <c r="C107" i="2"/>
  <c r="H107" i="2" s="1"/>
  <c r="D76" i="2"/>
  <c r="C76" i="2"/>
  <c r="H76" i="2" s="1"/>
  <c r="E76" i="2"/>
  <c r="D95" i="2"/>
  <c r="C95" i="2"/>
  <c r="H95" i="2" s="1"/>
  <c r="E95" i="2"/>
  <c r="E96" i="2"/>
  <c r="D96" i="2"/>
  <c r="C96" i="2"/>
  <c r="H96" i="2" s="1"/>
  <c r="E34" i="2"/>
  <c r="D34" i="2"/>
  <c r="E104" i="2"/>
  <c r="D104" i="2"/>
  <c r="C104" i="2"/>
  <c r="H104" i="2" s="1"/>
  <c r="D86" i="2"/>
  <c r="C86" i="2"/>
  <c r="H86" i="2" s="1"/>
  <c r="E86" i="2"/>
  <c r="D73" i="2"/>
  <c r="C73" i="2"/>
  <c r="H73" i="2" s="1"/>
  <c r="E73" i="2"/>
  <c r="D90" i="2"/>
  <c r="C90" i="2"/>
  <c r="H90" i="2" s="1"/>
  <c r="E90" i="2"/>
  <c r="D72" i="2"/>
  <c r="C72" i="2"/>
  <c r="H72" i="2" s="1"/>
  <c r="E72" i="2"/>
  <c r="E116" i="2"/>
  <c r="D116" i="2"/>
  <c r="C116" i="2"/>
  <c r="H116" i="2" s="1"/>
  <c r="C46" i="2"/>
  <c r="H46" i="2" s="1"/>
  <c r="E46" i="2"/>
  <c r="D46" i="2"/>
  <c r="D67" i="2"/>
  <c r="E67" i="2"/>
  <c r="C67" i="2"/>
  <c r="H67" i="2" s="1"/>
  <c r="C42" i="2"/>
  <c r="H42" i="2" s="1"/>
  <c r="E42" i="2"/>
  <c r="D42" i="2"/>
  <c r="E126" i="2"/>
  <c r="D126" i="2"/>
  <c r="C126" i="2"/>
  <c r="H126" i="2" s="1"/>
  <c r="E35" i="2"/>
  <c r="D35" i="2"/>
  <c r="D66" i="2"/>
  <c r="C66" i="2"/>
  <c r="H66" i="2" s="1"/>
  <c r="E66" i="2"/>
  <c r="E114" i="2"/>
  <c r="D114" i="2"/>
  <c r="C114" i="2"/>
  <c r="H114" i="2" s="1"/>
  <c r="D78" i="2"/>
  <c r="C78" i="2"/>
  <c r="H78" i="2" s="1"/>
  <c r="E78" i="2"/>
  <c r="D91" i="2"/>
  <c r="C91" i="2"/>
  <c r="H91" i="2" s="1"/>
  <c r="E91" i="2"/>
  <c r="E99" i="2"/>
  <c r="D99" i="2"/>
  <c r="C99" i="2"/>
  <c r="H99" i="2" s="1"/>
  <c r="D70" i="2"/>
  <c r="C70" i="2"/>
  <c r="H70" i="2" s="1"/>
  <c r="E70" i="2"/>
  <c r="E132" i="2"/>
  <c r="D132" i="2"/>
  <c r="C132" i="2"/>
  <c r="H132" i="2" s="1"/>
  <c r="E125" i="2"/>
  <c r="D125" i="2"/>
  <c r="C125" i="2"/>
  <c r="H125" i="2" s="1"/>
  <c r="D59" i="2"/>
  <c r="E59" i="2"/>
  <c r="C59" i="2"/>
  <c r="H59" i="2" s="1"/>
  <c r="E127" i="2"/>
  <c r="D127" i="2"/>
  <c r="C127" i="2"/>
  <c r="H127" i="2" s="1"/>
  <c r="E122" i="2"/>
  <c r="D122" i="2"/>
  <c r="C122" i="2"/>
  <c r="H122" i="2" s="1"/>
  <c r="C44" i="2"/>
  <c r="H44" i="2" s="1"/>
  <c r="E44" i="2"/>
  <c r="D44" i="2"/>
  <c r="E110" i="2"/>
  <c r="D110" i="2"/>
  <c r="C110" i="2"/>
  <c r="H110" i="2" s="1"/>
  <c r="D83" i="2"/>
  <c r="C83" i="2"/>
  <c r="H83" i="2" s="1"/>
  <c r="E83" i="2"/>
  <c r="E133" i="2"/>
  <c r="D133" i="2"/>
  <c r="C133" i="2"/>
  <c r="H133" i="2" s="1"/>
  <c r="C6" i="2"/>
  <c r="F9" i="2"/>
  <c r="C11" i="2"/>
  <c r="F22" i="2"/>
  <c r="C29" i="2"/>
  <c r="H29" i="2" s="1"/>
  <c r="C33" i="2"/>
  <c r="H33" i="2" s="1"/>
  <c r="K87" i="2"/>
  <c r="E5" i="2"/>
  <c r="F6" i="2"/>
  <c r="G7" i="2"/>
  <c r="K8" i="2"/>
  <c r="B10" i="2"/>
  <c r="G11" i="2"/>
  <c r="B14" i="2"/>
  <c r="D16" i="2"/>
  <c r="F18" i="2"/>
  <c r="K20" i="2"/>
  <c r="C28" i="2"/>
  <c r="C32" i="2"/>
  <c r="H32" i="2" s="1"/>
  <c r="C36" i="2"/>
  <c r="H36" i="2" s="1"/>
  <c r="F5" i="2"/>
  <c r="G6" i="2"/>
  <c r="K7" i="2"/>
  <c r="B9" i="2"/>
  <c r="C10" i="2"/>
  <c r="D12" i="2"/>
  <c r="F14" i="2"/>
  <c r="K16" i="2"/>
  <c r="C19" i="2"/>
  <c r="G134" i="2"/>
  <c r="C31" i="2"/>
  <c r="H31" i="2" s="1"/>
  <c r="C35" i="2"/>
  <c r="H35" i="2" s="1"/>
  <c r="E22" i="2"/>
  <c r="D21" i="2"/>
  <c r="G20" i="2"/>
  <c r="C20" i="2"/>
  <c r="F19" i="2"/>
  <c r="B19" i="2"/>
  <c r="E18" i="2"/>
  <c r="D17" i="2"/>
  <c r="G16" i="2"/>
  <c r="C16" i="2"/>
  <c r="F15" i="2"/>
  <c r="B15" i="2"/>
  <c r="E14" i="2"/>
  <c r="D13" i="2"/>
  <c r="G12" i="2"/>
  <c r="C12" i="2"/>
  <c r="F11" i="2"/>
  <c r="B11" i="2"/>
  <c r="E10" i="2"/>
  <c r="D9" i="2"/>
  <c r="G8" i="2"/>
  <c r="C8" i="2"/>
  <c r="F7" i="2"/>
  <c r="B7" i="2"/>
  <c r="E6" i="2"/>
  <c r="D5" i="2"/>
  <c r="D22" i="2"/>
  <c r="G21" i="2"/>
  <c r="C21" i="2"/>
  <c r="F20" i="2"/>
  <c r="B20" i="2"/>
  <c r="E19" i="2"/>
  <c r="D18" i="2"/>
  <c r="G17" i="2"/>
  <c r="C17" i="2"/>
  <c r="F16" i="2"/>
  <c r="B16" i="2"/>
  <c r="E15" i="2"/>
  <c r="D14" i="2"/>
  <c r="G13" i="2"/>
  <c r="C13" i="2"/>
  <c r="F12" i="2"/>
  <c r="B12" i="2"/>
  <c r="E11" i="2"/>
  <c r="D10" i="2"/>
  <c r="G9" i="2"/>
  <c r="C9" i="2"/>
  <c r="F8" i="2"/>
  <c r="B8" i="2"/>
  <c r="E7" i="2"/>
  <c r="D6" i="2"/>
  <c r="G5" i="2"/>
  <c r="C5" i="2"/>
  <c r="G22" i="2"/>
  <c r="C22" i="2"/>
  <c r="F21" i="2"/>
  <c r="B21" i="2"/>
  <c r="E20" i="2"/>
  <c r="D19" i="2"/>
  <c r="G18" i="2"/>
  <c r="C18" i="2"/>
  <c r="F17" i="2"/>
  <c r="B17" i="2"/>
  <c r="E16" i="2"/>
  <c r="D15" i="2"/>
  <c r="G14" i="2"/>
  <c r="C14" i="2"/>
  <c r="F13" i="2"/>
  <c r="B13" i="2"/>
  <c r="E12" i="2"/>
  <c r="D11" i="2"/>
  <c r="G10" i="2"/>
  <c r="K4" i="2"/>
  <c r="B6" i="2"/>
  <c r="C7" i="2"/>
  <c r="D8" i="2"/>
  <c r="E9" i="2"/>
  <c r="F10" i="2"/>
  <c r="K12" i="2"/>
  <c r="C15" i="2"/>
  <c r="E17" i="2"/>
  <c r="G19" i="2"/>
  <c r="B22" i="2"/>
  <c r="K26" i="2"/>
  <c r="C30" i="2"/>
  <c r="H30" i="2" s="1"/>
  <c r="C34" i="2"/>
  <c r="H34" i="2" s="1"/>
  <c r="D38" i="2"/>
  <c r="D50" i="2"/>
  <c r="K74" i="2"/>
  <c r="K78" i="2"/>
  <c r="K82" i="2"/>
  <c r="K86" i="2"/>
  <c r="K201" i="2"/>
  <c r="K197" i="2"/>
  <c r="K193" i="2"/>
  <c r="K189" i="2"/>
  <c r="K200" i="2"/>
  <c r="K196" i="2"/>
  <c r="K192" i="2"/>
  <c r="K188" i="2"/>
  <c r="K184" i="2"/>
  <c r="K180" i="2"/>
  <c r="K176" i="2"/>
  <c r="K172" i="2"/>
  <c r="K168" i="2"/>
  <c r="K164" i="2"/>
  <c r="K160" i="2"/>
  <c r="K156" i="2"/>
  <c r="K152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202" i="2"/>
  <c r="K198" i="2"/>
  <c r="K194" i="2"/>
  <c r="K190" i="2"/>
  <c r="K186" i="2"/>
  <c r="K182" i="2"/>
  <c r="K178" i="2"/>
  <c r="K174" i="2"/>
  <c r="K170" i="2"/>
  <c r="K166" i="2"/>
  <c r="K173" i="2"/>
  <c r="K161" i="2"/>
  <c r="K153" i="2"/>
  <c r="K148" i="2"/>
  <c r="K144" i="2"/>
  <c r="K140" i="2"/>
  <c r="K136" i="2"/>
  <c r="K185" i="2"/>
  <c r="K169" i="2"/>
  <c r="K158" i="2"/>
  <c r="K151" i="2"/>
  <c r="K147" i="2"/>
  <c r="K143" i="2"/>
  <c r="K139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181" i="2"/>
  <c r="K165" i="2"/>
  <c r="K157" i="2"/>
  <c r="K150" i="2"/>
  <c r="K146" i="2"/>
  <c r="K142" i="2"/>
  <c r="K138" i="2"/>
  <c r="K177" i="2"/>
  <c r="K162" i="2"/>
  <c r="K154" i="2"/>
  <c r="K149" i="2"/>
  <c r="K145" i="2"/>
  <c r="K141" i="2"/>
  <c r="K137" i="2"/>
  <c r="K96" i="2"/>
  <c r="K95" i="2"/>
  <c r="K94" i="2"/>
  <c r="K93" i="2"/>
  <c r="K92" i="2"/>
  <c r="K91" i="2"/>
  <c r="K90" i="2"/>
  <c r="K89" i="2"/>
  <c r="K88" i="2"/>
  <c r="K6" i="2"/>
  <c r="K10" i="2"/>
  <c r="K14" i="2"/>
  <c r="K18" i="2"/>
  <c r="K22" i="2"/>
  <c r="K24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E50" i="2"/>
  <c r="K51" i="2"/>
  <c r="K52" i="2"/>
  <c r="K53" i="2"/>
  <c r="K54" i="2"/>
  <c r="K55" i="2"/>
  <c r="K56" i="2"/>
  <c r="K57" i="2"/>
  <c r="K58" i="2"/>
  <c r="K60" i="2"/>
  <c r="K62" i="2"/>
  <c r="C63" i="2"/>
  <c r="H63" i="2" s="1"/>
  <c r="K64" i="2"/>
  <c r="K66" i="2"/>
  <c r="K68" i="2"/>
  <c r="K70" i="2"/>
  <c r="K72" i="2"/>
  <c r="K75" i="2"/>
  <c r="K79" i="2"/>
  <c r="K83" i="2"/>
  <c r="E102" i="2"/>
  <c r="D102" i="2"/>
  <c r="C102" i="2"/>
  <c r="H102" i="2" s="1"/>
  <c r="E128" i="2"/>
  <c r="D128" i="2"/>
  <c r="C128" i="2"/>
  <c r="H128" i="2" s="1"/>
  <c r="E118" i="2"/>
  <c r="D118" i="2"/>
  <c r="C118" i="2"/>
  <c r="H118" i="2" s="1"/>
  <c r="D87" i="2"/>
  <c r="C87" i="2"/>
  <c r="H87" i="2" s="1"/>
  <c r="E87" i="2"/>
  <c r="D80" i="2"/>
  <c r="C80" i="2"/>
  <c r="H80" i="2" s="1"/>
  <c r="E112" i="2"/>
  <c r="D112" i="2"/>
  <c r="C112" i="2"/>
  <c r="H112" i="2" s="1"/>
  <c r="K5" i="2"/>
  <c r="K9" i="2"/>
  <c r="K13" i="2"/>
  <c r="K17" i="2"/>
  <c r="K21" i="2"/>
  <c r="K23" i="2"/>
  <c r="K25" i="2"/>
  <c r="E63" i="2"/>
  <c r="K76" i="2"/>
  <c r="K80" i="2"/>
  <c r="K84" i="2"/>
  <c r="K59" i="2"/>
  <c r="K61" i="2"/>
  <c r="K63" i="2"/>
  <c r="K65" i="2"/>
  <c r="K67" i="2"/>
  <c r="K69" i="2"/>
  <c r="K71" i="2"/>
  <c r="K73" i="2"/>
  <c r="K77" i="2"/>
  <c r="K81" i="2"/>
  <c r="K85" i="2"/>
  <c r="B23" i="2" l="1"/>
  <c r="D23" i="2"/>
  <c r="C134" i="2"/>
  <c r="H134" i="2" s="1"/>
  <c r="H28" i="2"/>
  <c r="E134" i="2"/>
  <c r="K203" i="2"/>
  <c r="C23" i="2"/>
  <c r="F23" i="2"/>
  <c r="G23" i="2"/>
  <c r="E23" i="2"/>
  <c r="F134" i="2"/>
  <c r="D134" i="2"/>
</calcChain>
</file>

<file path=xl/sharedStrings.xml><?xml version="1.0" encoding="utf-8"?>
<sst xmlns="http://schemas.openxmlformats.org/spreadsheetml/2006/main" count="3271" uniqueCount="396">
  <si>
    <t>ALEXANDRA PARK</t>
  </si>
  <si>
    <t>ALLEYN OLD BOYS</t>
  </si>
  <si>
    <t>BANK OF AMERICA</t>
  </si>
  <si>
    <t>BANK OF ENGLAND</t>
  </si>
  <si>
    <t>BANKERS TRUST</t>
  </si>
  <si>
    <t>BANQUE NATIONAL DE PARIS</t>
  </si>
  <si>
    <t>BARCLAYS BANK</t>
  </si>
  <si>
    <t>BBC</t>
  </si>
  <si>
    <t>BRENTHAM</t>
  </si>
  <si>
    <t>BRITANNIC HOUSE</t>
  </si>
  <si>
    <t>BROOMFIELD</t>
  </si>
  <si>
    <t>CARSHALTON</t>
  </si>
  <si>
    <t>CATFORD STROLLERS</t>
  </si>
  <si>
    <t>CATFORD WANDERERS</t>
  </si>
  <si>
    <t>CENTYMCA</t>
  </si>
  <si>
    <t>CHASE MANHATTAN</t>
  </si>
  <si>
    <t>CITIBANK</t>
  </si>
  <si>
    <t>CITY OF LONDON POLYTECHNIC</t>
  </si>
  <si>
    <t>CIVIL SERVICE</t>
  </si>
  <si>
    <t>CORINTHIAN CASUALS</t>
  </si>
  <si>
    <t>COUTTS AND CO</t>
  </si>
  <si>
    <t>CREDIT LYONNAIS</t>
  </si>
  <si>
    <t>CROUCH END VAMPIRES</t>
  </si>
  <si>
    <t>CUACO</t>
  </si>
  <si>
    <t>EAST BARNET OLD GRAMMARIANS</t>
  </si>
  <si>
    <t>EXILES</t>
  </si>
  <si>
    <t>GREENSIDE FC</t>
  </si>
  <si>
    <t>GRINDLAYS BANK</t>
  </si>
  <si>
    <t>GRUNWALD FC</t>
  </si>
  <si>
    <t>HILL SAMUEL</t>
  </si>
  <si>
    <t>HONG KONG AND SHANGHAI BANK</t>
  </si>
  <si>
    <t>HONG KONG BANK</t>
  </si>
  <si>
    <t>IBIS</t>
  </si>
  <si>
    <t>JOHN FISHER OLD BOYS</t>
  </si>
  <si>
    <t>KEW ASSOCIATION</t>
  </si>
  <si>
    <t>KLEINWORT BENSON</t>
  </si>
  <si>
    <t>LENSBURY</t>
  </si>
  <si>
    <t>LLOYDS BANK</t>
  </si>
  <si>
    <t>LLOYDS BANK INTERNATIONAL</t>
  </si>
  <si>
    <t>LONDON WELSH</t>
  </si>
  <si>
    <t>MANUFACTURERS HANOVER TRUST</t>
  </si>
  <si>
    <t>MAORI</t>
  </si>
  <si>
    <t>MERTON</t>
  </si>
  <si>
    <t>MIDLAND BANK</t>
  </si>
  <si>
    <t>MITRE FC</t>
  </si>
  <si>
    <t>MORGAN GUARANTY</t>
  </si>
  <si>
    <t>NEW SCOTLAND YARD</t>
  </si>
  <si>
    <t>NORSEMEN</t>
  </si>
  <si>
    <t>OLD ACTONIANS</t>
  </si>
  <si>
    <t>OLD ADDEYANS</t>
  </si>
  <si>
    <t>OLD BROMLEIANS</t>
  </si>
  <si>
    <t>OLD CHIGWELLIANS</t>
  </si>
  <si>
    <t>OLD COLFEIANS</t>
  </si>
  <si>
    <t>OLD ESTHAMEIANS</t>
  </si>
  <si>
    <t>OLD FINCUNIANS</t>
  </si>
  <si>
    <t>OLD GRAMMARIANS</t>
  </si>
  <si>
    <t>OLD JOSEPHIANS</t>
  </si>
  <si>
    <t>OLD LATYMERIANS</t>
  </si>
  <si>
    <t>OLD MONOVIANS</t>
  </si>
  <si>
    <t>OLD PARKONIANS</t>
  </si>
  <si>
    <t>OLD STATIONERS</t>
  </si>
  <si>
    <t>OLD WESTMINSTER CITIZENS</t>
  </si>
  <si>
    <t>OLD WILSONIANS</t>
  </si>
  <si>
    <t>PEARL ASSURANCE</t>
  </si>
  <si>
    <t>POLYTECHNIC</t>
  </si>
  <si>
    <t>ROYAL BANK OF CANADA</t>
  </si>
  <si>
    <t>ROYAL BANK OF SCOTLAND</t>
  </si>
  <si>
    <t>SAMUEL MONTAGU</t>
  </si>
  <si>
    <t>SOUTH BANK POLYTECHNIC</t>
  </si>
  <si>
    <t>SOUTHGATE OLYMPIC</t>
  </si>
  <si>
    <t>STANDARD CHARTERED</t>
  </si>
  <si>
    <t>TRADE DEVELOPMENT</t>
  </si>
  <si>
    <t>UNILEVER</t>
  </si>
  <si>
    <t>UNION BANK OF SWITZERLAND</t>
  </si>
  <si>
    <t>VARNDEAN GRAMMAR SCHOOL</t>
  </si>
  <si>
    <t>WEST WICKHAM</t>
  </si>
  <si>
    <t>WILLIAMS AND GLYNS</t>
  </si>
  <si>
    <t>WINCHMORE HILL</t>
  </si>
  <si>
    <t>WITAN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</si>
  <si>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</si>
  <si>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</si>
  <si>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</si>
  <si>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</si>
  <si>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</si>
  <si>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</si>
  <si>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</si>
  <si>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</si>
  <si>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</si>
  <si>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CUP</t>
  </si>
  <si>
    <t>H</t>
  </si>
  <si>
    <t>HEWITT</t>
  </si>
  <si>
    <t>FRIENDLY</t>
  </si>
  <si>
    <t>HEWER</t>
  </si>
  <si>
    <t>LEAGUE</t>
  </si>
  <si>
    <t>BROWN S</t>
  </si>
  <si>
    <t>HARRISON I</t>
  </si>
  <si>
    <t>HUGHES J</t>
  </si>
  <si>
    <t>BROOKS</t>
  </si>
  <si>
    <t>NOCK</t>
  </si>
  <si>
    <t>VASS</t>
  </si>
  <si>
    <t>RODGERS</t>
  </si>
  <si>
    <t>GALLACHER</t>
  </si>
  <si>
    <t>ALEXANDER</t>
  </si>
  <si>
    <t>CLARK D</t>
  </si>
  <si>
    <t>MOON</t>
  </si>
  <si>
    <t>HODSON</t>
  </si>
  <si>
    <t>HANDELSBANK</t>
  </si>
  <si>
    <t>COOKE I</t>
  </si>
  <si>
    <t>RES XI</t>
  </si>
  <si>
    <t>COOPER S</t>
  </si>
  <si>
    <t>TALLIN</t>
  </si>
  <si>
    <t>OG</t>
  </si>
  <si>
    <t>KENNETT</t>
  </si>
  <si>
    <t>WIGGINS</t>
  </si>
  <si>
    <t>BURTON</t>
  </si>
  <si>
    <t>MCLAY</t>
  </si>
  <si>
    <t>CHERTSEY OLD SALESIANS</t>
  </si>
  <si>
    <t>BRISTOW</t>
  </si>
  <si>
    <t>SMITH J</t>
  </si>
  <si>
    <t>SMITH ANDY</t>
  </si>
  <si>
    <t>WEBB A</t>
  </si>
  <si>
    <t>HAWKES</t>
  </si>
  <si>
    <t>3RD XI</t>
  </si>
  <si>
    <t>FIELD</t>
  </si>
  <si>
    <t>REVELL</t>
  </si>
  <si>
    <t>VERNER</t>
  </si>
  <si>
    <t>OLD BUCKWELLIANS</t>
  </si>
  <si>
    <t>THORNTON</t>
  </si>
  <si>
    <t>POLLOCK</t>
  </si>
  <si>
    <t>FLYNN</t>
  </si>
  <si>
    <t>CUNNANE</t>
  </si>
  <si>
    <t>CORRIGAN R</t>
  </si>
  <si>
    <t>HAMBIDGE K</t>
  </si>
  <si>
    <t>DE SILVA</t>
  </si>
  <si>
    <t>4TH XI</t>
  </si>
  <si>
    <t>BEDWELL</t>
  </si>
  <si>
    <t>GRIEVES</t>
  </si>
  <si>
    <t>BARKER</t>
  </si>
  <si>
    <t>COCKS</t>
  </si>
  <si>
    <t>BUGG</t>
  </si>
  <si>
    <t>LINDSAY-SMITH</t>
  </si>
  <si>
    <t>DUBRAS</t>
  </si>
  <si>
    <t>COLE A</t>
  </si>
  <si>
    <t>WILLIAMS P</t>
  </si>
  <si>
    <t>CHAPMAN</t>
  </si>
  <si>
    <t>BAILEY J</t>
  </si>
  <si>
    <t>MARTIN</t>
  </si>
  <si>
    <t>SLEVIN</t>
  </si>
  <si>
    <t>RIMMER</t>
  </si>
  <si>
    <t>5TH XI</t>
  </si>
  <si>
    <t>WESTON</t>
  </si>
  <si>
    <t>HOSKINS</t>
  </si>
  <si>
    <t>PALMER A</t>
  </si>
  <si>
    <t>STANDISH</t>
  </si>
  <si>
    <t>ROBBINS</t>
  </si>
  <si>
    <t>CAREW</t>
  </si>
  <si>
    <t>MCNEILL</t>
  </si>
  <si>
    <t>ROGAN</t>
  </si>
  <si>
    <t>PAYNE</t>
  </si>
  <si>
    <t>GRANT G</t>
  </si>
  <si>
    <t>PATTISON</t>
  </si>
  <si>
    <t>CUNNINGHAM</t>
  </si>
  <si>
    <t>BOLTON</t>
  </si>
  <si>
    <t>TIERNEY</t>
  </si>
  <si>
    <t>FAHEY</t>
  </si>
  <si>
    <t>WOODMAN</t>
  </si>
  <si>
    <t>JOULE</t>
  </si>
  <si>
    <t>MIDDLETON</t>
  </si>
  <si>
    <t>RELPH</t>
  </si>
  <si>
    <t>6TH XI</t>
  </si>
  <si>
    <t>CHATER</t>
  </si>
  <si>
    <t>FITCH</t>
  </si>
  <si>
    <t>LATYMER OLD BOYS</t>
  </si>
  <si>
    <t>CHRISTIAN</t>
  </si>
  <si>
    <t>WHITE S</t>
  </si>
  <si>
    <t>JONES S</t>
  </si>
  <si>
    <t>HATCHMAN</t>
  </si>
  <si>
    <t>PERRETT R</t>
  </si>
  <si>
    <t>PERRY</t>
  </si>
  <si>
    <t>NWB 7TH XI</t>
  </si>
  <si>
    <t>KOSCIOLEK</t>
  </si>
  <si>
    <t>GRFEENING</t>
  </si>
  <si>
    <t>GREENING</t>
  </si>
  <si>
    <t>COSBY</t>
  </si>
  <si>
    <t>7TH XI</t>
  </si>
  <si>
    <t>MARTIN T</t>
  </si>
  <si>
    <t>HARDING R</t>
  </si>
  <si>
    <t>MCCLUNE</t>
  </si>
  <si>
    <t>PERRETT D</t>
  </si>
  <si>
    <t>COLLARD I</t>
  </si>
  <si>
    <t>HAROLD</t>
  </si>
  <si>
    <t>SAUDI INTERNATIONAL</t>
  </si>
  <si>
    <t>DUCASSE</t>
  </si>
  <si>
    <t>RAYNER</t>
  </si>
  <si>
    <t>DUGGAN</t>
  </si>
  <si>
    <t>DAVIDSON</t>
  </si>
  <si>
    <t>STURT</t>
  </si>
  <si>
    <t>NWB 6TH XI</t>
  </si>
  <si>
    <t>ANDERSON</t>
  </si>
  <si>
    <t>TANNER</t>
  </si>
  <si>
    <t>8TH XI</t>
  </si>
  <si>
    <t>GRIFFITHS</t>
  </si>
  <si>
    <t>McCOY</t>
  </si>
  <si>
    <t>LENG</t>
  </si>
  <si>
    <t>HARDING J</t>
  </si>
  <si>
    <t>CRAWFORD</t>
  </si>
  <si>
    <t>NOLAN</t>
  </si>
  <si>
    <t>MCNEIL</t>
  </si>
  <si>
    <t>HAMDEN</t>
  </si>
  <si>
    <t>BECK K</t>
  </si>
  <si>
    <t>STEVENS C</t>
  </si>
  <si>
    <t>SIMMONS</t>
  </si>
  <si>
    <t>PARRY</t>
  </si>
  <si>
    <t>BARNARD</t>
  </si>
  <si>
    <t>MARSDEN</t>
  </si>
  <si>
    <t>DENCH</t>
  </si>
  <si>
    <t>A XI</t>
  </si>
  <si>
    <t>BENWELL</t>
  </si>
  <si>
    <t>PONSFORD</t>
  </si>
  <si>
    <t>DAVIES J</t>
  </si>
  <si>
    <t>PECK</t>
  </si>
  <si>
    <t>GUSTAVINA</t>
  </si>
  <si>
    <t>NICOL</t>
  </si>
  <si>
    <t>SHORE</t>
  </si>
  <si>
    <t>B XI</t>
  </si>
  <si>
    <t>BARRINGER</t>
  </si>
  <si>
    <t>BROWN A</t>
  </si>
  <si>
    <t>PALMER P</t>
  </si>
  <si>
    <t>REID</t>
  </si>
  <si>
    <t>HALLETT</t>
  </si>
  <si>
    <t>SIMMONS M</t>
  </si>
  <si>
    <t>C XI</t>
  </si>
  <si>
    <t>CLARK B</t>
  </si>
  <si>
    <t>PAGE D</t>
  </si>
  <si>
    <t>CORRIGAN J</t>
  </si>
  <si>
    <t>BELL M</t>
  </si>
  <si>
    <t>LEE</t>
  </si>
  <si>
    <t>JAMES</t>
  </si>
  <si>
    <t>C HOARE AND CO</t>
  </si>
  <si>
    <t>DAVIES D</t>
  </si>
  <si>
    <t>HALKOU</t>
  </si>
  <si>
    <t>DAYNES</t>
  </si>
  <si>
    <t>D XI</t>
  </si>
  <si>
    <t>STREET I</t>
  </si>
  <si>
    <t>STEVENS P</t>
  </si>
  <si>
    <t>QUINQUENEL</t>
  </si>
  <si>
    <t>HILLYFIELDS</t>
  </si>
  <si>
    <t>STEVENS R</t>
  </si>
  <si>
    <t>SHERMER</t>
  </si>
  <si>
    <t>BANK OF SCOTLAND</t>
  </si>
  <si>
    <t>HAINES</t>
  </si>
  <si>
    <t>BOAS</t>
  </si>
  <si>
    <t>WALLBANK</t>
  </si>
  <si>
    <t>TYLER</t>
  </si>
  <si>
    <t>E XI</t>
  </si>
  <si>
    <t>TAYLOR R</t>
  </si>
  <si>
    <t>BOARD N</t>
  </si>
  <si>
    <t>TAYLOR G</t>
  </si>
  <si>
    <t>MOORE S</t>
  </si>
  <si>
    <t>PERRY S</t>
  </si>
  <si>
    <t>JOWITT</t>
  </si>
  <si>
    <t>GUMMER</t>
  </si>
  <si>
    <t>GALLACHER J</t>
  </si>
  <si>
    <t>MERRETT</t>
  </si>
  <si>
    <t>HIBBITT</t>
  </si>
  <si>
    <t>SMITH DON</t>
  </si>
  <si>
    <t>F  XI</t>
  </si>
  <si>
    <t>TRUSTEE SAVINGS BANK</t>
  </si>
  <si>
    <t>PARRY M</t>
  </si>
  <si>
    <t>MALBY</t>
  </si>
  <si>
    <t>MOLLOY</t>
  </si>
  <si>
    <t>STILES</t>
  </si>
  <si>
    <t>HARDWICKE</t>
  </si>
  <si>
    <t>NWB 8B XI</t>
  </si>
  <si>
    <t>BARRETT J</t>
  </si>
  <si>
    <t>TODMAN</t>
  </si>
  <si>
    <t>THOMAS S</t>
  </si>
  <si>
    <t>TROWELL</t>
  </si>
  <si>
    <t>NWB 8C XI</t>
  </si>
  <si>
    <t>WINKWORTH</t>
  </si>
  <si>
    <t>BANK OF IRELAND</t>
  </si>
  <si>
    <t>MUMFORD</t>
  </si>
  <si>
    <t>WADSWORTH</t>
  </si>
  <si>
    <t>BARRETT</t>
  </si>
  <si>
    <t xml:space="preserve">WHITE S </t>
  </si>
  <si>
    <t>8B  XI</t>
  </si>
  <si>
    <t>HARRIS R</t>
  </si>
  <si>
    <t>CLARK S</t>
  </si>
  <si>
    <t>KENT</t>
  </si>
  <si>
    <t>EVE</t>
  </si>
  <si>
    <t>CROWTHER</t>
  </si>
  <si>
    <t>PEARCE</t>
  </si>
  <si>
    <t>NWB F XI</t>
  </si>
  <si>
    <t>NICHOLLS</t>
  </si>
  <si>
    <t>COWLAND</t>
  </si>
  <si>
    <t>PRINGLE</t>
  </si>
  <si>
    <t>TULLY</t>
  </si>
  <si>
    <t>GILES</t>
  </si>
  <si>
    <t>BENJAMIN</t>
  </si>
  <si>
    <t>HAMPSTEAD JOGGERS</t>
  </si>
  <si>
    <t>SPEED</t>
  </si>
  <si>
    <t>EDWARDS R</t>
  </si>
  <si>
    <t>ROGERS P</t>
  </si>
  <si>
    <t>8C  XI</t>
  </si>
  <si>
    <t>GENERAL FREIGHT</t>
  </si>
  <si>
    <t>CAS  XI</t>
  </si>
  <si>
    <t>BARRETT P</t>
  </si>
  <si>
    <t>UPMINSTER</t>
  </si>
  <si>
    <t>DIMOND</t>
  </si>
  <si>
    <t>GRANT S</t>
  </si>
  <si>
    <t>DAVIES G</t>
  </si>
  <si>
    <t>BLACKHEATH WANDERERS</t>
  </si>
  <si>
    <t>MILLER T</t>
  </si>
  <si>
    <t>HAMBIDGE D</t>
  </si>
  <si>
    <t>TAYLOR M</t>
  </si>
  <si>
    <t>MEWIS</t>
  </si>
  <si>
    <t>BARAN</t>
  </si>
  <si>
    <t>LEEN</t>
  </si>
  <si>
    <t>SKIPP</t>
  </si>
  <si>
    <t>AYLOTT</t>
  </si>
  <si>
    <t>STONELEIGH STROLLERS</t>
  </si>
  <si>
    <t>NIX</t>
  </si>
  <si>
    <t>RANDALL T</t>
  </si>
  <si>
    <t>DAVIES M</t>
  </si>
  <si>
    <t>REP  XI</t>
  </si>
  <si>
    <t>PARKSIDE</t>
  </si>
  <si>
    <t>NEWCHURCH</t>
  </si>
  <si>
    <t>MIDLANK BANK (IOW)</t>
  </si>
  <si>
    <t>SMITH D</t>
  </si>
  <si>
    <t>BRWON A</t>
  </si>
  <si>
    <t>WOODVALE HOTEL FC</t>
  </si>
  <si>
    <t>SMART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</si>
  <si>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</si>
  <si>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</si>
  <si>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</si>
  <si>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</si>
  <si>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</si>
  <si>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</si>
  <si>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</si>
  <si>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</si>
  <si>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</si>
  <si>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</si>
  <si>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</si>
  <si>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</si>
  <si>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Totals</t>
  </si>
  <si>
    <t>By Opposition</t>
  </si>
  <si>
    <t>Win %</t>
  </si>
  <si>
    <t>Total</t>
  </si>
  <si>
    <t>ROLL OF HONOUR SEASON 1981-82</t>
  </si>
  <si>
    <t>SOUTHERN AMATEUR LEAGUE - SENIOR SECTION DIVISION TWO</t>
  </si>
  <si>
    <t>LONDON BANKS FA DIVISION ONE</t>
  </si>
  <si>
    <t>CLUB</t>
  </si>
  <si>
    <t>PL</t>
  </si>
  <si>
    <t xml:space="preserve">Aga </t>
  </si>
  <si>
    <t>Pts</t>
  </si>
  <si>
    <t>NATIONAL WESTMINSTER BANK</t>
  </si>
  <si>
    <t>LONDON BANKS FA DIVISION TWO</t>
  </si>
  <si>
    <t>SOUTHERN AMATEUR LEAGUE - RESERVE SECTION DIVISION ONE</t>
  </si>
  <si>
    <t>LONDON BANKS FA DIVISION THREE</t>
  </si>
  <si>
    <t>SOUTHERN AMATEUR LEAGUE - THIRD TEAM SECTION DIVISION TWO</t>
  </si>
  <si>
    <t>LONDON BANKS FA DIVISION FOUR</t>
  </si>
  <si>
    <t>SOUTHERN AMATEUR LEAGUE - FOURTH TEAM SECTION DIVISION TWO</t>
  </si>
  <si>
    <t>LONDON BANKS FA DIVISION FIVE</t>
  </si>
  <si>
    <t>SOUTHERN AMATEUR LEAGUE - FIFTH TEAM SECTION DIVISION TWO</t>
  </si>
  <si>
    <t>LONDON BANKS FA DIVISION SIX</t>
  </si>
  <si>
    <t>SOUTHERN AMATEUR LEAGUE - SIXTH TEAM SECTION DIVISION ONE</t>
  </si>
  <si>
    <t>SOUTHERN AMATEUR LEAGUE - SEVENTH TEAM SECTION DIVISION ONE</t>
  </si>
  <si>
    <t>*Played opposition three times in the season</t>
  </si>
  <si>
    <t>LONDON BANKS FA DIVISION SEVEN*</t>
  </si>
  <si>
    <t>NO NWBAFC TEAM IN THIS DIVISION</t>
  </si>
  <si>
    <t>NATIONAL WESTMINSTER BANK AFC RESULTS FOR SEASON 1981/82</t>
  </si>
  <si>
    <t>SCORERS</t>
  </si>
  <si>
    <t>SEASON 1981/82 SUMMARY</t>
  </si>
  <si>
    <t>SEASON 1981/82 GOALSCORERS</t>
  </si>
  <si>
    <t>SEASON 1981-82 FINAL LEAGUE TABLES</t>
  </si>
  <si>
    <t>MEDINA FC</t>
  </si>
  <si>
    <t>PLESSEY FC</t>
  </si>
  <si>
    <t>SHANKLIN FC</t>
  </si>
  <si>
    <t xml:space="preserve">1ST XI </t>
  </si>
  <si>
    <t xml:space="preserve"> RUNNERS UP</t>
  </si>
  <si>
    <t xml:space="preserve">RES XI </t>
  </si>
  <si>
    <t xml:space="preserve">3RD XI </t>
  </si>
  <si>
    <t xml:space="preserve"> CHAMPIONS</t>
  </si>
  <si>
    <t xml:space="preserve">C XI </t>
  </si>
  <si>
    <t xml:space="preserve">D XI </t>
  </si>
  <si>
    <t xml:space="preserve">                             </t>
  </si>
  <si>
    <t xml:space="preserve">7TH XI </t>
  </si>
  <si>
    <t xml:space="preserve">8TH XI </t>
  </si>
  <si>
    <t xml:space="preserve"> SAL FIRST TEAM SECTION DIVISION TWO - RUNNERS UP</t>
  </si>
  <si>
    <t xml:space="preserve"> LBFA DIVISION FOUR - RUNNERS UP</t>
  </si>
  <si>
    <t xml:space="preserve"> SAL SEVENTH TEAM SECTION DIVISION ONE - RUNNERS UP</t>
  </si>
  <si>
    <t xml:space="preserve"> SAL EIGHTH TEAM SECTION DIVISION TWO - RUNNERS UP</t>
  </si>
  <si>
    <t xml:space="preserve"> LONDON BANKS JUNIOR CUP - RUNNERS UP</t>
  </si>
  <si>
    <t xml:space="preserve"> LBFA DIVISION FIVE - CHAMPIONS</t>
  </si>
  <si>
    <t xml:space="preserve"> SAL THIRD TEAM SECTION DIVISION TWO - CHAMPIONS</t>
  </si>
  <si>
    <t xml:space="preserve"> AFA SURREY INTERMEDIATE CUP - 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</si>
</sst>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6" fillId="0" borderId="0" xfId="2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4" fontId="7" fillId="0" borderId="0" xfId="2" applyNumberFormat="1" applyFont="1" applyAlignment="1">
      <alignment horizontal="left"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1" fontId="8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6" fillId="0" borderId="0" xfId="2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14" fontId="12" fillId="0" borderId="1" xfId="2" applyNumberFormat="1" applyFont="1" applyBorder="1" applyAlignment="1">
      <alignment horizontal="left" wrapText="1"/>
    </xf>
    <xf numFmtId="0" fontId="12" fillId="0" borderId="1" xfId="2" applyFont="1" applyBorder="1" applyAlignment="1">
      <alignment wrapText="1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" xfId="0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7" fillId="0" borderId="0" xfId="2" applyNumberFormat="1" applyFont="1" applyAlignment="1">
      <alignment horizontal="left" wrapText="1"/>
    </xf>
    <xf numFmtId="164" fontId="8" fillId="0" borderId="0" xfId="0" applyNumberFormat="1" applyFont="1" applyAlignment="1">
      <alignment horizontal="left"/>
    </xf>
    <xf numFmtId="16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6" fillId="0" borderId="0" xfId="2" applyFont="1" applyAlignment="1">
      <alignment horizontal="right" wrapText="1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3" borderId="0" xfId="2" applyFont="1" applyFill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7" fillId="0" borderId="0" xfId="2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0" fillId="3" borderId="0" xfId="2" applyFont="1" applyFill="1" applyAlignment="1">
      <alignment horizontal="left" wrapText="1"/>
    </xf>
    <xf numFmtId="0" fontId="9" fillId="2" borderId="0" xfId="2" applyFont="1" applyFill="1" applyAlignment="1">
      <alignment horizontal="center" wrapText="1"/>
    </xf>
    <xf numFmtId="0" fontId="6" fillId="0" borderId="0" xfId="2" applyFont="1" applyAlignment="1">
      <alignment horizontal="left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_Sheet1" xfId="2" xr:uid="{8D94B203-EB0B-40BE-AF5E-AB1774D730B0}"/>
    <cellStyle name="Percent" xfId="1" builtinId="5"/>
  </cellStyles>
  <dxfs count="15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horizontal/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44f2447e970c4c97/Documents/NWBAFC/NWBAFC%20Records/1980s/Seasons%2074-80%20V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y Francis" refreshedDate="43767.465742824075" createdVersion="6" refreshedVersion="6" minRefreshableVersion="3" recordCount="199" xr:uid="{58596381-1E89-4DFE-AD3F-DB236AC4DC25}">
  <cacheSource type="worksheet">
    <worksheetSource ref="J3:K202" sheet="81-82 Season Summary" r:id="rId2"/>
  </cacheSource>
  <cacheFields count="2">
    <cacheField name="Player" numFmtId="0">
      <sharedItems count="199">
        <s v="ALEXANDER"/>
        <s v="ANDERSON"/>
        <s v="AYLOTT"/>
        <s v="BAILEY J"/>
        <s v="BARAN"/>
        <s v="BARKER"/>
        <s v="BARNARD"/>
        <s v="BARRETT"/>
        <s v="BARRETT J"/>
        <s v="BARRETT P"/>
        <s v="BARRINGER"/>
        <s v="BECK K"/>
        <s v="BEDWELL"/>
        <s v="BELL M"/>
        <s v="BENJAMIN"/>
        <s v="BENWELL"/>
        <s v="BOARD N"/>
        <s v="BOAS"/>
        <s v="BOLTON"/>
        <s v="BRISTOW"/>
        <s v="BROOKS"/>
        <s v="BROWN A"/>
        <s v="BROWN S"/>
        <s v="BRWON A"/>
        <s v="BUGG"/>
        <s v="BURTON"/>
        <s v="CAREW"/>
        <s v="CHAPMAN"/>
        <s v="CHATER"/>
        <s v="CHRISTIAN"/>
        <s v="CLARK B"/>
        <s v="CLARK D"/>
        <s v="CLARK S"/>
        <s v="COCKS"/>
        <s v="COLE A"/>
        <s v="COLLARD I"/>
        <s v="COOKE I"/>
        <s v="COOPER S"/>
        <s v="CORRIGAN J"/>
        <s v="CORRIGAN R"/>
        <s v="COSBY"/>
        <s v="COWLAND"/>
        <s v="CRAWFORD"/>
        <s v="CROWTHER"/>
        <s v="CUNNANE"/>
        <s v="CUNNINGHAM"/>
        <s v="DAVIDSON"/>
        <s v="DAVIES D"/>
        <s v="DAVIES G"/>
        <s v="DAVIES J"/>
        <s v="DAVIES M"/>
        <s v="DAYNES"/>
        <s v="DE SILVA"/>
        <s v="DENCH"/>
        <s v="DIMOND"/>
        <s v="DUBRAS"/>
        <s v="DUCASSE"/>
        <s v="DUGGAN"/>
        <s v="EDWARDS R"/>
        <s v="EVE"/>
        <s v="FAHEY"/>
        <s v="FIELD"/>
        <s v="FITCH"/>
        <s v="FLYNN"/>
        <s v="GALLACHER"/>
        <s v="GALLACHER J"/>
        <s v="GILES"/>
        <s v="GRANT G"/>
        <s v="GRANT S"/>
        <s v="GREENING"/>
        <s v="GRFEENING"/>
        <s v="GRIEVES"/>
        <s v="GRIFFITHS"/>
        <s v="GUMMER"/>
        <s v="GUSTAVINA"/>
        <s v="HAINES"/>
        <s v="HALKOU"/>
        <s v="HALLETT"/>
        <s v="HAMBIDGE D"/>
        <s v="HAMBIDGE K"/>
        <s v="HAMDEN"/>
        <s v="HARDING J"/>
        <s v="HARDING R"/>
        <s v="HARDWICKE"/>
        <s v="HAROLD"/>
        <s v="HARRIS R"/>
        <s v="HARRISON I"/>
        <s v="HATCHMAN"/>
        <s v="HAWKES"/>
        <s v="HEWER"/>
        <s v="HEWITT"/>
        <s v="HIBBITT"/>
        <s v="HODSON"/>
        <s v="HOSKINS"/>
        <s v="HUGHES J"/>
        <s v="JAMES"/>
        <s v="JONES S"/>
        <s v="JOULE"/>
        <s v="JOWITT"/>
        <s v="KENNETT"/>
        <s v="KENT"/>
        <s v="KOSCIOLEK"/>
        <s v="LEE"/>
        <s v="LEEN"/>
        <s v="LENG"/>
        <s v="LINDSAY-SMITH"/>
        <s v="MALBY"/>
        <s v="MARSDEN"/>
        <s v="MARTIN"/>
        <s v="MARTIN T"/>
        <s v="MCCLUNE"/>
        <s v="McCOY"/>
        <s v="MCLAY"/>
        <s v="MCNEIL"/>
        <s v="MCNEILL"/>
        <s v="MERRETT"/>
        <s v="MEWIS"/>
        <s v="MIDDLETON"/>
        <s v="MILLER T"/>
        <s v="MOLLOY"/>
        <s v="MOON"/>
        <s v="MOORE S"/>
        <s v="MUMFORD"/>
        <s v="NICHOLLS"/>
        <s v="NICOL"/>
        <s v="NIX"/>
        <s v="NOCK"/>
        <s v="NOLAN"/>
        <s v="OG"/>
        <s v="PAGE D"/>
        <s v="PALMER A"/>
        <s v="PALMER P"/>
        <s v="PARRY"/>
        <s v="PARRY M"/>
        <s v="PATTISON"/>
        <s v="PAYNE"/>
        <s v="PEARCE"/>
        <s v="PECK"/>
        <s v="PERRETT D"/>
        <s v="PERRETT R"/>
        <s v="PERRY"/>
        <s v="PERRY S"/>
        <s v="POLLOCK"/>
        <s v="PONSFORD"/>
        <s v="PRINGLE"/>
        <s v="QUINQUENEL"/>
        <s v="RANDALL T"/>
        <s v="RAYNER"/>
        <s v="REID"/>
        <s v="RELPH"/>
        <s v="REVELL"/>
        <s v="RIMMER"/>
        <s v="ROBBINS"/>
        <s v="RODGERS"/>
        <s v="ROGAN"/>
        <s v="ROGERS P"/>
        <s v="SHERMER"/>
        <s v="SHORE"/>
        <s v="SIMMONS"/>
        <s v="SIMMONS M"/>
        <s v="SKIPP"/>
        <s v="SLEVIN"/>
        <s v="SMART"/>
        <s v="SMITH ANDY"/>
        <s v="SMITH D"/>
        <s v="SMITH DON"/>
        <s v="SMITH J"/>
        <s v="SPEED"/>
        <s v="STANDISH"/>
        <s v="STEVENS C"/>
        <s v="STEVENS P"/>
        <s v="STEVENS R"/>
        <s v="STILES"/>
        <s v="STREET I"/>
        <s v="STURT"/>
        <s v="TALLIN"/>
        <s v="TANNER"/>
        <s v="TAYLOR G"/>
        <s v="TAYLOR M"/>
        <s v="TAYLOR R"/>
        <s v="THOMAS S"/>
        <s v="THORNTON"/>
        <s v="TIERNEY"/>
        <s v="TODMAN"/>
        <s v="TROWELL"/>
        <s v="TULLY"/>
        <s v="TYLER"/>
        <s v="VASS"/>
        <s v="VERNER"/>
        <s v="WADSWORTH"/>
        <s v="WALLBANK"/>
        <s v="WEBB A"/>
        <s v="WESTON"/>
        <s v="WHITE S"/>
        <s v="WHITE S "/>
        <s v="WIGGINS"/>
        <s v="WILLIAMS P"/>
        <s v="WINKWORTH"/>
        <s v="WOODMAN"/>
      </sharedItems>
    </cacheField>
    <cacheField name="Goals Scored" numFmtId="0">
      <sharedItems containsSemiMixedTypes="0" containsString="0" containsNumber="1" containsInteger="1" minValue="1" maxValue="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9">
  <r>
    <x v="0"/>
    <n v="18"/>
  </r>
  <r>
    <x v="1"/>
    <n v="5"/>
  </r>
  <r>
    <x v="2"/>
    <n v="3"/>
  </r>
  <r>
    <x v="3"/>
    <n v="4"/>
  </r>
  <r>
    <x v="4"/>
    <n v="5"/>
  </r>
  <r>
    <x v="5"/>
    <n v="14"/>
  </r>
  <r>
    <x v="6"/>
    <n v="2"/>
  </r>
  <r>
    <x v="7"/>
    <n v="1"/>
  </r>
  <r>
    <x v="8"/>
    <n v="5"/>
  </r>
  <r>
    <x v="9"/>
    <n v="4"/>
  </r>
  <r>
    <x v="10"/>
    <n v="2"/>
  </r>
  <r>
    <x v="11"/>
    <n v="3"/>
  </r>
  <r>
    <x v="12"/>
    <n v="4"/>
  </r>
  <r>
    <x v="13"/>
    <n v="16"/>
  </r>
  <r>
    <x v="14"/>
    <n v="4"/>
  </r>
  <r>
    <x v="15"/>
    <n v="2"/>
  </r>
  <r>
    <x v="16"/>
    <n v="1"/>
  </r>
  <r>
    <x v="17"/>
    <n v="12"/>
  </r>
  <r>
    <x v="18"/>
    <n v="2"/>
  </r>
  <r>
    <x v="19"/>
    <n v="1"/>
  </r>
  <r>
    <x v="20"/>
    <n v="4"/>
  </r>
  <r>
    <x v="21"/>
    <n v="5"/>
  </r>
  <r>
    <x v="22"/>
    <n v="8"/>
  </r>
  <r>
    <x v="23"/>
    <n v="1"/>
  </r>
  <r>
    <x v="24"/>
    <n v="6"/>
  </r>
  <r>
    <x v="25"/>
    <n v="2"/>
  </r>
  <r>
    <x v="26"/>
    <n v="9"/>
  </r>
  <r>
    <x v="27"/>
    <n v="2"/>
  </r>
  <r>
    <x v="28"/>
    <n v="2"/>
  </r>
  <r>
    <x v="29"/>
    <n v="3"/>
  </r>
  <r>
    <x v="30"/>
    <n v="23"/>
  </r>
  <r>
    <x v="31"/>
    <n v="1"/>
  </r>
  <r>
    <x v="32"/>
    <n v="6"/>
  </r>
  <r>
    <x v="33"/>
    <n v="8"/>
  </r>
  <r>
    <x v="34"/>
    <n v="5"/>
  </r>
  <r>
    <x v="35"/>
    <n v="2"/>
  </r>
  <r>
    <x v="36"/>
    <n v="2"/>
  </r>
  <r>
    <x v="37"/>
    <n v="10"/>
  </r>
  <r>
    <x v="38"/>
    <n v="3"/>
  </r>
  <r>
    <x v="39"/>
    <n v="6"/>
  </r>
  <r>
    <x v="40"/>
    <n v="1"/>
  </r>
  <r>
    <x v="41"/>
    <n v="7"/>
  </r>
  <r>
    <x v="42"/>
    <n v="1"/>
  </r>
  <r>
    <x v="43"/>
    <n v="5"/>
  </r>
  <r>
    <x v="44"/>
    <n v="15"/>
  </r>
  <r>
    <x v="45"/>
    <n v="1"/>
  </r>
  <r>
    <x v="46"/>
    <n v="2"/>
  </r>
  <r>
    <x v="47"/>
    <n v="17"/>
  </r>
  <r>
    <x v="48"/>
    <n v="1"/>
  </r>
  <r>
    <x v="49"/>
    <n v="6"/>
  </r>
  <r>
    <x v="50"/>
    <n v="1"/>
  </r>
  <r>
    <x v="51"/>
    <n v="1"/>
  </r>
  <r>
    <x v="52"/>
    <n v="5"/>
  </r>
  <r>
    <x v="53"/>
    <n v="3"/>
  </r>
  <r>
    <x v="54"/>
    <n v="5"/>
  </r>
  <r>
    <x v="55"/>
    <n v="5"/>
  </r>
  <r>
    <x v="56"/>
    <n v="18"/>
  </r>
  <r>
    <x v="57"/>
    <n v="5"/>
  </r>
  <r>
    <x v="58"/>
    <n v="1"/>
  </r>
  <r>
    <x v="59"/>
    <n v="15"/>
  </r>
  <r>
    <x v="60"/>
    <n v="3"/>
  </r>
  <r>
    <x v="61"/>
    <n v="1"/>
  </r>
  <r>
    <x v="62"/>
    <n v="10"/>
  </r>
  <r>
    <x v="63"/>
    <n v="5"/>
  </r>
  <r>
    <x v="64"/>
    <n v="11"/>
  </r>
  <r>
    <x v="65"/>
    <n v="1"/>
  </r>
  <r>
    <x v="66"/>
    <n v="1"/>
  </r>
  <r>
    <x v="67"/>
    <n v="3"/>
  </r>
  <r>
    <x v="68"/>
    <n v="2"/>
  </r>
  <r>
    <x v="69"/>
    <n v="9"/>
  </r>
  <r>
    <x v="70"/>
    <n v="1"/>
  </r>
  <r>
    <x v="71"/>
    <n v="1"/>
  </r>
  <r>
    <x v="72"/>
    <n v="16"/>
  </r>
  <r>
    <x v="73"/>
    <n v="3"/>
  </r>
  <r>
    <x v="74"/>
    <n v="1"/>
  </r>
  <r>
    <x v="75"/>
    <n v="10"/>
  </r>
  <r>
    <x v="76"/>
    <n v="5"/>
  </r>
  <r>
    <x v="77"/>
    <n v="1"/>
  </r>
  <r>
    <x v="78"/>
    <n v="4"/>
  </r>
  <r>
    <x v="79"/>
    <n v="5"/>
  </r>
  <r>
    <x v="80"/>
    <n v="8"/>
  </r>
  <r>
    <x v="81"/>
    <n v="1"/>
  </r>
  <r>
    <x v="82"/>
    <n v="18"/>
  </r>
  <r>
    <x v="83"/>
    <n v="2"/>
  </r>
  <r>
    <x v="84"/>
    <n v="1"/>
  </r>
  <r>
    <x v="85"/>
    <n v="2"/>
  </r>
  <r>
    <x v="86"/>
    <n v="10"/>
  </r>
  <r>
    <x v="87"/>
    <n v="8"/>
  </r>
  <r>
    <x v="88"/>
    <n v="8"/>
  </r>
  <r>
    <x v="89"/>
    <n v="4"/>
  </r>
  <r>
    <x v="90"/>
    <n v="15"/>
  </r>
  <r>
    <x v="91"/>
    <n v="5"/>
  </r>
  <r>
    <x v="92"/>
    <n v="36"/>
  </r>
  <r>
    <x v="93"/>
    <n v="2"/>
  </r>
  <r>
    <x v="94"/>
    <n v="5"/>
  </r>
  <r>
    <x v="95"/>
    <n v="2"/>
  </r>
  <r>
    <x v="96"/>
    <n v="1"/>
  </r>
  <r>
    <x v="97"/>
    <n v="1"/>
  </r>
  <r>
    <x v="98"/>
    <n v="6"/>
  </r>
  <r>
    <x v="99"/>
    <n v="9"/>
  </r>
  <r>
    <x v="100"/>
    <n v="11"/>
  </r>
  <r>
    <x v="101"/>
    <n v="7"/>
  </r>
  <r>
    <x v="102"/>
    <n v="6"/>
  </r>
  <r>
    <x v="103"/>
    <n v="1"/>
  </r>
  <r>
    <x v="104"/>
    <n v="6"/>
  </r>
  <r>
    <x v="105"/>
    <n v="2"/>
  </r>
  <r>
    <x v="106"/>
    <n v="2"/>
  </r>
  <r>
    <x v="107"/>
    <n v="1"/>
  </r>
  <r>
    <x v="108"/>
    <n v="25"/>
  </r>
  <r>
    <x v="109"/>
    <n v="11"/>
  </r>
  <r>
    <x v="110"/>
    <n v="5"/>
  </r>
  <r>
    <x v="111"/>
    <n v="1"/>
  </r>
  <r>
    <x v="112"/>
    <n v="6"/>
  </r>
  <r>
    <x v="113"/>
    <n v="1"/>
  </r>
  <r>
    <x v="114"/>
    <n v="14"/>
  </r>
  <r>
    <x v="115"/>
    <n v="7"/>
  </r>
  <r>
    <x v="116"/>
    <n v="2"/>
  </r>
  <r>
    <x v="117"/>
    <n v="10"/>
  </r>
  <r>
    <x v="118"/>
    <n v="1"/>
  </r>
  <r>
    <x v="119"/>
    <n v="1"/>
  </r>
  <r>
    <x v="120"/>
    <n v="2"/>
  </r>
  <r>
    <x v="121"/>
    <n v="1"/>
  </r>
  <r>
    <x v="122"/>
    <n v="2"/>
  </r>
  <r>
    <x v="123"/>
    <n v="1"/>
  </r>
  <r>
    <x v="124"/>
    <n v="2"/>
  </r>
  <r>
    <x v="125"/>
    <n v="2"/>
  </r>
  <r>
    <x v="126"/>
    <n v="6"/>
  </r>
  <r>
    <x v="127"/>
    <n v="13"/>
  </r>
  <r>
    <x v="128"/>
    <n v="24"/>
  </r>
  <r>
    <x v="129"/>
    <n v="14"/>
  </r>
  <r>
    <x v="130"/>
    <n v="8"/>
  </r>
  <r>
    <x v="131"/>
    <n v="8"/>
  </r>
  <r>
    <x v="132"/>
    <n v="1"/>
  </r>
  <r>
    <x v="133"/>
    <n v="3"/>
  </r>
  <r>
    <x v="134"/>
    <n v="5"/>
  </r>
  <r>
    <x v="135"/>
    <n v="3"/>
  </r>
  <r>
    <x v="136"/>
    <n v="1"/>
  </r>
  <r>
    <x v="137"/>
    <n v="1"/>
  </r>
  <r>
    <x v="138"/>
    <n v="11"/>
  </r>
  <r>
    <x v="139"/>
    <n v="20"/>
  </r>
  <r>
    <x v="140"/>
    <n v="3"/>
  </r>
  <r>
    <x v="141"/>
    <n v="13"/>
  </r>
  <r>
    <x v="142"/>
    <n v="12"/>
  </r>
  <r>
    <x v="143"/>
    <n v="9"/>
  </r>
  <r>
    <x v="144"/>
    <n v="3"/>
  </r>
  <r>
    <x v="145"/>
    <n v="9"/>
  </r>
  <r>
    <x v="146"/>
    <n v="1"/>
  </r>
  <r>
    <x v="147"/>
    <n v="13"/>
  </r>
  <r>
    <x v="148"/>
    <n v="1"/>
  </r>
  <r>
    <x v="149"/>
    <n v="6"/>
  </r>
  <r>
    <x v="150"/>
    <n v="19"/>
  </r>
  <r>
    <x v="151"/>
    <n v="1"/>
  </r>
  <r>
    <x v="152"/>
    <n v="1"/>
  </r>
  <r>
    <x v="153"/>
    <n v="6"/>
  </r>
  <r>
    <x v="154"/>
    <n v="8"/>
  </r>
  <r>
    <x v="155"/>
    <n v="1"/>
  </r>
  <r>
    <x v="156"/>
    <n v="19"/>
  </r>
  <r>
    <x v="157"/>
    <n v="5"/>
  </r>
  <r>
    <x v="158"/>
    <n v="12"/>
  </r>
  <r>
    <x v="159"/>
    <n v="1"/>
  </r>
  <r>
    <x v="160"/>
    <n v="2"/>
  </r>
  <r>
    <x v="161"/>
    <n v="6"/>
  </r>
  <r>
    <x v="162"/>
    <n v="2"/>
  </r>
  <r>
    <x v="163"/>
    <n v="2"/>
  </r>
  <r>
    <x v="164"/>
    <n v="2"/>
  </r>
  <r>
    <x v="165"/>
    <n v="4"/>
  </r>
  <r>
    <x v="166"/>
    <n v="12"/>
  </r>
  <r>
    <x v="167"/>
    <n v="3"/>
  </r>
  <r>
    <x v="168"/>
    <n v="6"/>
  </r>
  <r>
    <x v="169"/>
    <n v="10"/>
  </r>
  <r>
    <x v="170"/>
    <n v="18"/>
  </r>
  <r>
    <x v="171"/>
    <n v="6"/>
  </r>
  <r>
    <x v="172"/>
    <n v="1"/>
  </r>
  <r>
    <x v="173"/>
    <n v="6"/>
  </r>
  <r>
    <x v="174"/>
    <n v="4"/>
  </r>
  <r>
    <x v="175"/>
    <n v="1"/>
  </r>
  <r>
    <x v="176"/>
    <n v="1"/>
  </r>
  <r>
    <x v="177"/>
    <n v="23"/>
  </r>
  <r>
    <x v="178"/>
    <n v="1"/>
  </r>
  <r>
    <x v="179"/>
    <n v="7"/>
  </r>
  <r>
    <x v="180"/>
    <n v="4"/>
  </r>
  <r>
    <x v="181"/>
    <n v="1"/>
  </r>
  <r>
    <x v="182"/>
    <n v="1"/>
  </r>
  <r>
    <x v="183"/>
    <n v="5"/>
  </r>
  <r>
    <x v="184"/>
    <n v="1"/>
  </r>
  <r>
    <x v="185"/>
    <n v="1"/>
  </r>
  <r>
    <x v="186"/>
    <n v="2"/>
  </r>
  <r>
    <x v="187"/>
    <n v="10"/>
  </r>
  <r>
    <x v="188"/>
    <n v="8"/>
  </r>
  <r>
    <x v="189"/>
    <n v="3"/>
  </r>
  <r>
    <x v="190"/>
    <n v="1"/>
  </r>
  <r>
    <x v="191"/>
    <n v="3"/>
  </r>
  <r>
    <x v="192"/>
    <n v="8"/>
  </r>
  <r>
    <x v="193"/>
    <n v="1"/>
  </r>
  <r>
    <x v="194"/>
    <n v="1"/>
  </r>
  <r>
    <x v="195"/>
    <n v="4"/>
  </r>
  <r>
    <x v="196"/>
    <n v="5"/>
  </r>
  <r>
    <x v="197"/>
    <n v="1"/>
  </r>
  <r>
    <x v="198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65748C-0AD0-4084-BA23-27B2D100941A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layer">
  <location ref="M3:N24" firstHeaderRow="1" firstDataRow="1" firstDataCol="1"/>
  <pivotFields count="2">
    <pivotField axis="axisRow" showAll="0" measureFilter="1" sortType="descending">
      <items count="2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21">
    <i>
      <x v="92"/>
    </i>
    <i>
      <x v="108"/>
    </i>
    <i>
      <x v="128"/>
    </i>
    <i>
      <x v="177"/>
    </i>
    <i>
      <x v="30"/>
    </i>
    <i>
      <x v="139"/>
    </i>
    <i>
      <x v="156"/>
    </i>
    <i>
      <x v="150"/>
    </i>
    <i>
      <x v="56"/>
    </i>
    <i>
      <x/>
    </i>
    <i>
      <x v="170"/>
    </i>
    <i>
      <x v="82"/>
    </i>
    <i>
      <x v="47"/>
    </i>
    <i>
      <x v="13"/>
    </i>
    <i>
      <x v="72"/>
    </i>
    <i>
      <x v="59"/>
    </i>
    <i>
      <x v="44"/>
    </i>
    <i>
      <x v="90"/>
    </i>
    <i>
      <x v="129"/>
    </i>
    <i>
      <x v="5"/>
    </i>
    <i>
      <x v="114"/>
    </i>
  </rowItems>
  <colItems count="1">
    <i/>
  </colItems>
  <dataFields count="1">
    <dataField name="Goals Scored " fld="1" baseField="0" baseItem="0"/>
  </dataFields>
  <formats count="15">
    <format dxfId="14">
      <pivotArea field="0" type="button" dataOnly="0" labelOnly="1" outline="0" axis="axisRow" fieldPosition="0"/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0" count="12">
            <x v="0"/>
            <x v="30"/>
            <x v="56"/>
            <x v="82"/>
            <x v="92"/>
            <x v="108"/>
            <x v="128"/>
            <x v="139"/>
            <x v="150"/>
            <x v="156"/>
            <x v="170"/>
            <x v="177"/>
          </reference>
        </references>
      </pivotArea>
    </format>
    <format dxfId="11">
      <pivotArea dataOnly="0" labelOnly="1" fieldPosition="0">
        <references count="1">
          <reference field="0" count="21">
            <x v="0"/>
            <x v="5"/>
            <x v="13"/>
            <x v="30"/>
            <x v="44"/>
            <x v="47"/>
            <x v="56"/>
            <x v="59"/>
            <x v="72"/>
            <x v="82"/>
            <x v="90"/>
            <x v="92"/>
            <x v="108"/>
            <x v="114"/>
            <x v="128"/>
            <x v="129"/>
            <x v="139"/>
            <x v="150"/>
            <x v="156"/>
            <x v="170"/>
            <x v="177"/>
          </reference>
        </references>
      </pivotArea>
    </format>
    <format dxfId="10">
      <pivotArea dataOnly="0" labelOnly="1" fieldPosition="0">
        <references count="1">
          <reference field="0" count="21">
            <x v="0"/>
            <x v="5"/>
            <x v="13"/>
            <x v="30"/>
            <x v="44"/>
            <x v="47"/>
            <x v="56"/>
            <x v="59"/>
            <x v="72"/>
            <x v="82"/>
            <x v="90"/>
            <x v="92"/>
            <x v="108"/>
            <x v="114"/>
            <x v="128"/>
            <x v="129"/>
            <x v="139"/>
            <x v="150"/>
            <x v="156"/>
            <x v="170"/>
            <x v="177"/>
          </reference>
        </references>
      </pivotArea>
    </format>
    <format dxfId="9">
      <pivotArea dataOnly="0" labelOnly="1" fieldPosition="0">
        <references count="1">
          <reference field="0" count="2">
            <x v="150"/>
            <x v="156"/>
          </reference>
        </references>
      </pivotArea>
    </format>
    <format dxfId="8">
      <pivotArea dataOnly="0" labelOnly="1" fieldPosition="0">
        <references count="1">
          <reference field="0" count="4">
            <x v="0"/>
            <x v="56"/>
            <x v="82"/>
            <x v="170"/>
          </reference>
        </references>
      </pivotArea>
    </format>
    <format dxfId="7">
      <pivotArea dataOnly="0" labelOnly="1" fieldPosition="0">
        <references count="1">
          <reference field="0" count="2">
            <x v="13"/>
            <x v="72"/>
          </reference>
        </references>
      </pivotArea>
    </format>
    <format dxfId="6">
      <pivotArea dataOnly="0" labelOnly="1" fieldPosition="0">
        <references count="1">
          <reference field="0" count="3">
            <x v="44"/>
            <x v="59"/>
            <x v="90"/>
          </reference>
        </references>
      </pivotArea>
    </format>
    <format dxfId="5">
      <pivotArea dataOnly="0" labelOnly="1" fieldPosition="0">
        <references count="1">
          <reference field="0" count="3">
            <x v="5"/>
            <x v="114"/>
            <x v="129"/>
          </reference>
        </references>
      </pivotArea>
    </format>
    <format dxfId="4">
      <pivotArea dataOnly="0" labelOnly="1" fieldPosition="0">
        <references count="1">
          <reference field="0" count="1">
            <x v="47"/>
          </reference>
        </references>
      </pivotArea>
    </format>
    <format dxfId="3">
      <pivotArea dataOnly="0" labelOnly="1" fieldPosition="0">
        <references count="1">
          <reference field="0" count="2">
            <x v="30"/>
            <x v="177"/>
          </reference>
        </references>
      </pivotArea>
    </format>
    <format dxfId="2">
      <pivotArea dataOnly="0" labelOnly="1" fieldPosition="0">
        <references count="1">
          <reference field="0" count="1">
            <x v="139"/>
          </reference>
        </references>
      </pivotArea>
    </format>
    <format dxfId="1">
      <pivotArea dataOnly="0" labelOnly="1" fieldPosition="0">
        <references count="1">
          <reference field="0" count="3">
            <x v="92"/>
            <x v="108"/>
            <x v="128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20" filterVal="2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28A9-486E-43E5-9B96-32848A05D64C}">
  <sheetPr codeName="Sheet12"/>
  <dimension ref="A1:R474"/>
  <sheetViews>
    <sheetView showGridLines="0" tabSelected="1" view="pageBreakPreview" topLeftCell="B1" zoomScale="60" zoomScaleNormal="80" workbookViewId="0">
      <selection activeCell="L460" sqref="L460"/>
    </sheetView>
  </sheetViews>
  <sheetFormatPr defaultColWidth="9.140625" defaultRowHeight="15" x14ac:dyDescent="0.25"/>
  <cols>
    <col min="1" max="1" width="0" hidden="1" customWidth="1"/>
    <col min="2" max="2" width="19.7109375" style="49" bestFit="1" customWidth="1"/>
    <col min="3" max="3" width="43.28515625" bestFit="1" customWidth="1"/>
    <col min="4" max="4" width="21.5703125" bestFit="1" customWidth="1"/>
    <col min="5" max="5" width="10.5703125" style="3" bestFit="1" customWidth="1"/>
    <col min="6" max="6" width="12" bestFit="1" customWidth="1"/>
    <col min="7" max="8" width="4" style="3" bestFit="1" customWidth="1"/>
    <col min="9" max="9" width="17.28515625" bestFit="1" customWidth="1"/>
    <col min="10" max="10" width="17.5703125" bestFit="1" customWidth="1"/>
    <col min="11" max="12" width="19.140625" bestFit="1" customWidth="1"/>
    <col min="13" max="13" width="15.5703125" bestFit="1" customWidth="1"/>
    <col min="14" max="14" width="14.140625" bestFit="1" customWidth="1"/>
    <col min="15" max="16" width="14" bestFit="1" customWidth="1"/>
    <col min="17" max="17" width="14.42578125" bestFit="1" customWidth="1"/>
    <col min="18" max="18" width="12.7109375" bestFit="1" customWidth="1"/>
  </cols>
  <sheetData>
    <row r="1" spans="1:18" x14ac:dyDescent="0.25">
      <c r="B1" s="63" t="s">
        <v>370</v>
      </c>
      <c r="C1" s="63"/>
      <c r="D1" s="63"/>
      <c r="E1" s="63"/>
      <c r="F1" s="1"/>
      <c r="I1" s="1"/>
      <c r="J1" s="1"/>
    </row>
    <row r="2" spans="1:18" x14ac:dyDescent="0.25">
      <c r="B2" s="45"/>
      <c r="C2" s="2"/>
      <c r="D2" s="1"/>
      <c r="F2" s="1"/>
      <c r="I2" s="1"/>
      <c r="J2" s="1"/>
    </row>
    <row r="3" spans="1:18" x14ac:dyDescent="0.25">
      <c r="B3" s="58" t="s">
        <v>79</v>
      </c>
      <c r="C3" s="59"/>
      <c r="D3" s="59"/>
      <c r="E3" s="59"/>
      <c r="F3" s="59"/>
      <c r="G3" s="59"/>
      <c r="H3" s="59"/>
      <c r="J3" s="4"/>
    </row>
    <row r="4" spans="1:18" x14ac:dyDescent="0.25">
      <c r="B4" s="46" t="s">
        <v>81</v>
      </c>
      <c r="C4" s="6" t="s">
        <v>82</v>
      </c>
      <c r="D4" s="6" t="s">
        <v>83</v>
      </c>
      <c r="E4" s="7" t="s">
        <v>84</v>
      </c>
      <c r="F4" s="7" t="s">
        <v>85</v>
      </c>
      <c r="G4" s="8" t="s">
        <v>86</v>
      </c>
      <c r="H4" s="8" t="s">
        <v>87</v>
      </c>
      <c r="I4" s="63" t="s">
        <v>371</v>
      </c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25">
      <c r="A5" t="str">
        <f>$B$3</f>
        <v>1ST XI</v>
      </c>
      <c r="B5" s="47">
        <v>29834</v>
      </c>
      <c r="C5" s="10" t="s">
        <v>34</v>
      </c>
      <c r="D5" s="11" t="s">
        <v>88</v>
      </c>
      <c r="E5" s="11" t="s">
        <v>89</v>
      </c>
      <c r="F5" s="3" t="str">
        <f t="shared" ref="F5:F35" si="0">IF(G5&gt;H5,"WON",IF(H5&gt;G5,"LOST","DREW"))</f>
        <v>DREW</v>
      </c>
      <c r="G5" s="12">
        <v>1</v>
      </c>
      <c r="H5" s="12">
        <v>1</v>
      </c>
      <c r="I5" s="13" t="s">
        <v>90</v>
      </c>
      <c r="J5" s="13"/>
      <c r="K5" s="13"/>
      <c r="L5" s="13"/>
      <c r="M5" s="13"/>
      <c r="N5" s="13"/>
      <c r="O5" s="13"/>
      <c r="P5" s="13"/>
    </row>
    <row r="6" spans="1:18" x14ac:dyDescent="0.25">
      <c r="A6" t="str">
        <f t="shared" ref="A6:A35" si="1">$B$3</f>
        <v>1ST XI</v>
      </c>
      <c r="B6" s="47">
        <v>29837</v>
      </c>
      <c r="C6" s="10" t="s">
        <v>75</v>
      </c>
      <c r="D6" s="11" t="s">
        <v>91</v>
      </c>
      <c r="E6" s="11" t="s">
        <v>89</v>
      </c>
      <c r="F6" s="3" t="str">
        <f t="shared" si="0"/>
        <v>LOST</v>
      </c>
      <c r="G6" s="12">
        <v>2</v>
      </c>
      <c r="H6" s="12">
        <v>3</v>
      </c>
      <c r="I6" s="13" t="s">
        <v>92</v>
      </c>
      <c r="J6" s="13" t="s">
        <v>92</v>
      </c>
      <c r="K6" s="13"/>
      <c r="L6" s="13"/>
      <c r="M6" s="13"/>
      <c r="N6" s="13"/>
      <c r="O6" s="13"/>
      <c r="P6" s="13"/>
    </row>
    <row r="7" spans="1:18" x14ac:dyDescent="0.25">
      <c r="A7" t="str">
        <f t="shared" si="1"/>
        <v>1ST XI</v>
      </c>
      <c r="B7" s="47">
        <v>29841</v>
      </c>
      <c r="C7" s="10" t="s">
        <v>34</v>
      </c>
      <c r="D7" s="11" t="s">
        <v>88</v>
      </c>
      <c r="E7" s="11" t="s">
        <v>87</v>
      </c>
      <c r="F7" s="3" t="str">
        <f t="shared" si="0"/>
        <v>LOST</v>
      </c>
      <c r="G7" s="12">
        <v>0</v>
      </c>
      <c r="H7" s="12">
        <v>2</v>
      </c>
      <c r="I7" s="13"/>
      <c r="J7" s="13"/>
      <c r="K7" s="13"/>
      <c r="L7" s="13"/>
      <c r="M7" s="13"/>
      <c r="N7" s="13"/>
      <c r="O7" s="13"/>
      <c r="P7" s="13"/>
    </row>
    <row r="8" spans="1:18" x14ac:dyDescent="0.25">
      <c r="A8" t="str">
        <f t="shared" si="1"/>
        <v>1ST XI</v>
      </c>
      <c r="B8" s="47">
        <v>29848</v>
      </c>
      <c r="C8" s="10" t="s">
        <v>43</v>
      </c>
      <c r="D8" s="11" t="s">
        <v>91</v>
      </c>
      <c r="E8" s="11" t="s">
        <v>89</v>
      </c>
      <c r="F8" s="3" t="str">
        <f t="shared" si="0"/>
        <v>LOST</v>
      </c>
      <c r="G8" s="12">
        <v>1</v>
      </c>
      <c r="H8" s="12">
        <v>3</v>
      </c>
      <c r="I8" s="13" t="s">
        <v>90</v>
      </c>
      <c r="J8" s="13"/>
      <c r="K8" s="13"/>
      <c r="L8" s="13"/>
      <c r="M8" s="13"/>
      <c r="N8" s="13"/>
      <c r="O8" s="13"/>
      <c r="P8" s="13"/>
    </row>
    <row r="9" spans="1:18" x14ac:dyDescent="0.25">
      <c r="A9" t="str">
        <f t="shared" si="1"/>
        <v>1ST XI</v>
      </c>
      <c r="B9" s="47">
        <v>29855</v>
      </c>
      <c r="C9" s="10" t="s">
        <v>61</v>
      </c>
      <c r="D9" s="11" t="s">
        <v>93</v>
      </c>
      <c r="E9" s="11" t="s">
        <v>87</v>
      </c>
      <c r="F9" s="3" t="str">
        <f t="shared" si="0"/>
        <v>WON</v>
      </c>
      <c r="G9" s="12">
        <v>4</v>
      </c>
      <c r="H9" s="12">
        <v>1</v>
      </c>
      <c r="I9" s="13" t="s">
        <v>94</v>
      </c>
      <c r="J9" s="13" t="s">
        <v>94</v>
      </c>
      <c r="K9" s="13" t="s">
        <v>95</v>
      </c>
      <c r="L9" s="13" t="s">
        <v>96</v>
      </c>
      <c r="M9" s="13"/>
      <c r="N9" s="13"/>
      <c r="O9" s="13"/>
      <c r="P9" s="13"/>
    </row>
    <row r="10" spans="1:18" x14ac:dyDescent="0.25">
      <c r="A10" t="str">
        <f t="shared" si="1"/>
        <v>1ST XI</v>
      </c>
      <c r="B10" s="47">
        <v>29862</v>
      </c>
      <c r="C10" s="10" t="s">
        <v>18</v>
      </c>
      <c r="D10" s="11" t="s">
        <v>93</v>
      </c>
      <c r="E10" s="11" t="s">
        <v>87</v>
      </c>
      <c r="F10" s="3" t="str">
        <f t="shared" si="0"/>
        <v>LOST</v>
      </c>
      <c r="G10" s="12">
        <v>0</v>
      </c>
      <c r="H10" s="12">
        <v>3</v>
      </c>
      <c r="I10" s="13"/>
      <c r="J10" s="13"/>
      <c r="K10" s="13"/>
      <c r="L10" s="13"/>
      <c r="M10" s="13"/>
      <c r="N10" s="13"/>
      <c r="O10" s="13"/>
      <c r="P10" s="13"/>
    </row>
    <row r="11" spans="1:18" x14ac:dyDescent="0.25">
      <c r="A11" t="str">
        <f t="shared" si="1"/>
        <v>1ST XI</v>
      </c>
      <c r="B11" s="47">
        <v>29869</v>
      </c>
      <c r="C11" s="10" t="s">
        <v>39</v>
      </c>
      <c r="D11" s="11" t="s">
        <v>88</v>
      </c>
      <c r="E11" s="11" t="s">
        <v>89</v>
      </c>
      <c r="F11" s="3" t="str">
        <f t="shared" si="0"/>
        <v>WON</v>
      </c>
      <c r="G11" s="12">
        <v>1</v>
      </c>
      <c r="H11" s="12">
        <v>0</v>
      </c>
      <c r="I11" s="13" t="s">
        <v>96</v>
      </c>
      <c r="M11" s="13"/>
      <c r="N11" s="13"/>
      <c r="O11" s="13"/>
      <c r="P11" s="13"/>
    </row>
    <row r="12" spans="1:18" x14ac:dyDescent="0.25">
      <c r="A12" t="str">
        <f t="shared" si="1"/>
        <v>1ST XI</v>
      </c>
      <c r="B12" s="47">
        <v>29876</v>
      </c>
      <c r="C12" s="10" t="s">
        <v>64</v>
      </c>
      <c r="D12" s="11" t="s">
        <v>93</v>
      </c>
      <c r="E12" s="11" t="s">
        <v>89</v>
      </c>
      <c r="F12" s="3" t="str">
        <f t="shared" si="0"/>
        <v>LOST</v>
      </c>
      <c r="G12" s="12">
        <v>1</v>
      </c>
      <c r="H12" s="12">
        <v>4</v>
      </c>
      <c r="I12" s="13" t="s">
        <v>97</v>
      </c>
      <c r="J12" s="13"/>
      <c r="K12" s="13"/>
      <c r="L12" s="13"/>
      <c r="M12" s="13"/>
      <c r="N12" s="13"/>
      <c r="O12" s="13"/>
      <c r="P12" s="13"/>
    </row>
    <row r="13" spans="1:18" x14ac:dyDescent="0.25">
      <c r="A13" t="str">
        <f t="shared" si="1"/>
        <v>1ST XI</v>
      </c>
      <c r="B13" s="47">
        <v>29883</v>
      </c>
      <c r="C13" s="10" t="s">
        <v>45</v>
      </c>
      <c r="D13" s="11" t="s">
        <v>88</v>
      </c>
      <c r="E13" s="11" t="s">
        <v>89</v>
      </c>
      <c r="F13" s="3" t="str">
        <f t="shared" si="0"/>
        <v>WON</v>
      </c>
      <c r="G13" s="12">
        <v>5</v>
      </c>
      <c r="H13" s="12">
        <v>2</v>
      </c>
      <c r="I13" s="13" t="s">
        <v>90</v>
      </c>
      <c r="J13" s="13" t="s">
        <v>90</v>
      </c>
      <c r="K13" s="13" t="s">
        <v>90</v>
      </c>
      <c r="L13" s="13" t="s">
        <v>95</v>
      </c>
      <c r="M13" s="13" t="s">
        <v>96</v>
      </c>
      <c r="N13" s="13"/>
      <c r="O13" s="13"/>
      <c r="P13" s="13"/>
    </row>
    <row r="14" spans="1:18" x14ac:dyDescent="0.25">
      <c r="A14" t="str">
        <f t="shared" si="1"/>
        <v>1ST XI</v>
      </c>
      <c r="B14" s="47">
        <v>29890</v>
      </c>
      <c r="C14" s="10" t="s">
        <v>69</v>
      </c>
      <c r="D14" s="11" t="s">
        <v>93</v>
      </c>
      <c r="E14" s="11" t="s">
        <v>87</v>
      </c>
      <c r="F14" s="3" t="str">
        <f t="shared" si="0"/>
        <v>WON</v>
      </c>
      <c r="G14" s="12">
        <v>2</v>
      </c>
      <c r="H14" s="12">
        <v>1</v>
      </c>
      <c r="I14" s="13" t="s">
        <v>90</v>
      </c>
      <c r="J14" s="13" t="s">
        <v>98</v>
      </c>
      <c r="K14" s="13"/>
      <c r="L14" s="13"/>
      <c r="M14" s="13"/>
      <c r="N14" s="13"/>
      <c r="O14" s="13"/>
      <c r="P14" s="13"/>
    </row>
    <row r="15" spans="1:18" x14ac:dyDescent="0.25">
      <c r="A15" t="str">
        <f t="shared" si="1"/>
        <v>1ST XI</v>
      </c>
      <c r="B15" s="47">
        <v>29897</v>
      </c>
      <c r="C15" s="10" t="s">
        <v>11</v>
      </c>
      <c r="D15" s="11" t="s">
        <v>88</v>
      </c>
      <c r="E15" s="11" t="s">
        <v>89</v>
      </c>
      <c r="F15" s="3" t="str">
        <f t="shared" si="0"/>
        <v>LOST</v>
      </c>
      <c r="G15" s="12">
        <v>3</v>
      </c>
      <c r="H15" s="12">
        <v>4</v>
      </c>
      <c r="I15" s="13" t="s">
        <v>92</v>
      </c>
      <c r="J15" s="13" t="s">
        <v>96</v>
      </c>
      <c r="K15" s="13" t="s">
        <v>99</v>
      </c>
      <c r="L15" s="13"/>
      <c r="M15" s="13"/>
      <c r="N15" s="13"/>
      <c r="O15" s="13"/>
      <c r="P15" s="13"/>
    </row>
    <row r="16" spans="1:18" x14ac:dyDescent="0.25">
      <c r="A16" t="str">
        <f t="shared" si="1"/>
        <v>1ST XI</v>
      </c>
      <c r="B16" s="47">
        <v>29904</v>
      </c>
      <c r="C16" s="10" t="s">
        <v>59</v>
      </c>
      <c r="D16" s="11" t="s">
        <v>93</v>
      </c>
      <c r="E16" s="11" t="s">
        <v>89</v>
      </c>
      <c r="F16" s="3" t="str">
        <f t="shared" si="0"/>
        <v>WON</v>
      </c>
      <c r="G16" s="12">
        <v>4</v>
      </c>
      <c r="H16" s="12">
        <v>0</v>
      </c>
      <c r="I16" s="13" t="s">
        <v>99</v>
      </c>
      <c r="J16" s="13" t="s">
        <v>99</v>
      </c>
      <c r="K16" s="13" t="s">
        <v>99</v>
      </c>
      <c r="L16" s="13" t="s">
        <v>98</v>
      </c>
      <c r="M16" s="13"/>
      <c r="N16" s="13"/>
      <c r="O16" s="13"/>
      <c r="P16" s="13"/>
    </row>
    <row r="17" spans="1:16" x14ac:dyDescent="0.25">
      <c r="A17" t="str">
        <f t="shared" si="1"/>
        <v>1ST XI</v>
      </c>
      <c r="B17" s="47">
        <v>29918</v>
      </c>
      <c r="C17" s="10" t="s">
        <v>48</v>
      </c>
      <c r="D17" s="11" t="s">
        <v>93</v>
      </c>
      <c r="E17" s="11" t="s">
        <v>89</v>
      </c>
      <c r="F17" s="3" t="str">
        <f t="shared" si="0"/>
        <v>DREW</v>
      </c>
      <c r="G17" s="12">
        <v>1</v>
      </c>
      <c r="H17" s="12">
        <v>1</v>
      </c>
      <c r="I17" s="13" t="s">
        <v>100</v>
      </c>
      <c r="J17" s="13"/>
      <c r="K17" s="13"/>
      <c r="L17" s="13"/>
      <c r="M17" s="13"/>
      <c r="N17" s="13"/>
      <c r="O17" s="13"/>
      <c r="P17" s="13"/>
    </row>
    <row r="18" spans="1:16" x14ac:dyDescent="0.25">
      <c r="A18" t="str">
        <f t="shared" si="1"/>
        <v>1ST XI</v>
      </c>
      <c r="B18" s="47">
        <v>29925</v>
      </c>
      <c r="C18" s="10" t="s">
        <v>43</v>
      </c>
      <c r="D18" s="11" t="s">
        <v>88</v>
      </c>
      <c r="E18" s="11" t="s">
        <v>89</v>
      </c>
      <c r="F18" s="3" t="str">
        <f t="shared" si="0"/>
        <v>LOST</v>
      </c>
      <c r="G18" s="12">
        <v>1</v>
      </c>
      <c r="H18" s="12">
        <v>3</v>
      </c>
      <c r="I18" s="13" t="s">
        <v>101</v>
      </c>
      <c r="J18" s="13"/>
      <c r="K18" s="13"/>
      <c r="L18" s="13"/>
      <c r="M18" s="13"/>
      <c r="N18" s="13"/>
      <c r="O18" s="13"/>
      <c r="P18" s="13"/>
    </row>
    <row r="19" spans="1:16" x14ac:dyDescent="0.25">
      <c r="A19" t="str">
        <f t="shared" si="1"/>
        <v>1ST XI</v>
      </c>
      <c r="B19" s="47">
        <v>29953</v>
      </c>
      <c r="C19" s="10" t="s">
        <v>6</v>
      </c>
      <c r="D19" s="11" t="s">
        <v>93</v>
      </c>
      <c r="E19" s="11" t="s">
        <v>89</v>
      </c>
      <c r="F19" s="3" t="str">
        <f t="shared" si="0"/>
        <v>WON</v>
      </c>
      <c r="G19" s="12">
        <v>2</v>
      </c>
      <c r="H19" s="12">
        <v>0</v>
      </c>
      <c r="I19" s="13" t="s">
        <v>102</v>
      </c>
      <c r="J19" s="13" t="s">
        <v>99</v>
      </c>
      <c r="K19" s="13"/>
      <c r="L19" s="13"/>
      <c r="M19" s="13"/>
      <c r="N19" s="13"/>
      <c r="O19" s="13"/>
      <c r="P19" s="13"/>
    </row>
    <row r="20" spans="1:16" x14ac:dyDescent="0.25">
      <c r="A20" t="str">
        <f t="shared" si="1"/>
        <v>1ST XI</v>
      </c>
      <c r="B20" s="47">
        <v>29974</v>
      </c>
      <c r="C20" s="10" t="s">
        <v>18</v>
      </c>
      <c r="D20" s="11" t="s">
        <v>93</v>
      </c>
      <c r="E20" s="11" t="s">
        <v>89</v>
      </c>
      <c r="F20" s="3" t="str">
        <f t="shared" si="0"/>
        <v>LOST</v>
      </c>
      <c r="G20" s="12">
        <v>2</v>
      </c>
      <c r="H20" s="12">
        <v>7</v>
      </c>
      <c r="I20" s="13" t="s">
        <v>103</v>
      </c>
      <c r="J20" s="13" t="s">
        <v>102</v>
      </c>
      <c r="K20" s="13"/>
      <c r="L20" s="13"/>
      <c r="M20" s="13"/>
      <c r="N20" s="13"/>
      <c r="O20" s="13"/>
      <c r="P20" s="13"/>
    </row>
    <row r="21" spans="1:16" x14ac:dyDescent="0.25">
      <c r="A21" t="str">
        <f t="shared" si="1"/>
        <v>1ST XI</v>
      </c>
      <c r="B21" s="47">
        <v>29981</v>
      </c>
      <c r="C21" s="10" t="s">
        <v>9</v>
      </c>
      <c r="D21" s="11" t="s">
        <v>93</v>
      </c>
      <c r="E21" s="11" t="s">
        <v>87</v>
      </c>
      <c r="F21" s="3" t="str">
        <f t="shared" si="0"/>
        <v>LOST</v>
      </c>
      <c r="G21" s="12">
        <v>1</v>
      </c>
      <c r="H21" s="12">
        <v>2</v>
      </c>
      <c r="I21" s="13" t="s">
        <v>90</v>
      </c>
      <c r="J21" s="13"/>
      <c r="K21" s="13"/>
      <c r="L21" s="13"/>
      <c r="M21" s="13"/>
      <c r="N21" s="13"/>
      <c r="O21" s="13"/>
      <c r="P21" s="13"/>
    </row>
    <row r="22" spans="1:16" x14ac:dyDescent="0.25">
      <c r="A22" t="str">
        <f t="shared" si="1"/>
        <v>1ST XI</v>
      </c>
      <c r="B22" s="47">
        <v>29988</v>
      </c>
      <c r="C22" s="10" t="s">
        <v>36</v>
      </c>
      <c r="D22" s="11" t="s">
        <v>93</v>
      </c>
      <c r="E22" s="11" t="s">
        <v>89</v>
      </c>
      <c r="F22" s="3" t="str">
        <f t="shared" si="0"/>
        <v>WON</v>
      </c>
      <c r="G22" s="12">
        <v>3</v>
      </c>
      <c r="H22" s="12">
        <v>1</v>
      </c>
      <c r="I22" s="13" t="s">
        <v>102</v>
      </c>
      <c r="J22" s="13" t="s">
        <v>102</v>
      </c>
      <c r="K22" s="13" t="s">
        <v>99</v>
      </c>
      <c r="L22" s="13"/>
      <c r="M22" s="13"/>
      <c r="N22" s="13"/>
      <c r="O22" s="13"/>
      <c r="P22" s="13"/>
    </row>
    <row r="23" spans="1:16" x14ac:dyDescent="0.25">
      <c r="A23" t="str">
        <f t="shared" si="1"/>
        <v>1ST XI</v>
      </c>
      <c r="B23" s="47">
        <v>29995</v>
      </c>
      <c r="C23" s="10" t="s">
        <v>11</v>
      </c>
      <c r="D23" s="11" t="s">
        <v>93</v>
      </c>
      <c r="E23" s="11" t="s">
        <v>89</v>
      </c>
      <c r="F23" s="3" t="str">
        <f t="shared" si="0"/>
        <v>WON</v>
      </c>
      <c r="G23" s="12">
        <v>2</v>
      </c>
      <c r="H23" s="12">
        <v>1</v>
      </c>
      <c r="I23" s="13" t="s">
        <v>100</v>
      </c>
      <c r="J23" s="13" t="s">
        <v>95</v>
      </c>
      <c r="K23" s="13"/>
      <c r="L23" s="13"/>
      <c r="M23" s="13"/>
      <c r="N23" s="13"/>
      <c r="O23" s="13"/>
      <c r="P23" s="13"/>
    </row>
    <row r="24" spans="1:16" x14ac:dyDescent="0.25">
      <c r="A24" t="str">
        <f t="shared" si="1"/>
        <v>1ST XI</v>
      </c>
      <c r="B24" s="47">
        <v>30002</v>
      </c>
      <c r="C24" s="10" t="s">
        <v>59</v>
      </c>
      <c r="D24" s="11" t="s">
        <v>93</v>
      </c>
      <c r="E24" s="11" t="s">
        <v>87</v>
      </c>
      <c r="F24" s="3" t="str">
        <f t="shared" si="0"/>
        <v>LOST</v>
      </c>
      <c r="G24" s="12">
        <v>2</v>
      </c>
      <c r="H24" s="12">
        <v>3</v>
      </c>
      <c r="I24" s="13" t="s">
        <v>95</v>
      </c>
      <c r="J24" s="13" t="s">
        <v>104</v>
      </c>
      <c r="K24" s="13"/>
      <c r="L24" s="13"/>
      <c r="M24" s="13"/>
      <c r="N24" s="13"/>
      <c r="O24" s="13"/>
      <c r="P24" s="13"/>
    </row>
    <row r="25" spans="1:16" x14ac:dyDescent="0.25">
      <c r="A25" t="str">
        <f t="shared" si="1"/>
        <v>1ST XI</v>
      </c>
      <c r="B25" s="47">
        <v>30009</v>
      </c>
      <c r="C25" s="10" t="s">
        <v>48</v>
      </c>
      <c r="D25" s="11" t="s">
        <v>93</v>
      </c>
      <c r="E25" s="11" t="s">
        <v>87</v>
      </c>
      <c r="F25" s="3" t="str">
        <f t="shared" si="0"/>
        <v>WON</v>
      </c>
      <c r="G25" s="12">
        <v>2</v>
      </c>
      <c r="H25" s="12">
        <v>0</v>
      </c>
      <c r="I25" s="13" t="s">
        <v>90</v>
      </c>
      <c r="J25" s="13" t="s">
        <v>101</v>
      </c>
      <c r="K25" s="13"/>
      <c r="L25" s="13"/>
      <c r="M25" s="13"/>
      <c r="N25" s="13"/>
      <c r="O25" s="13"/>
      <c r="P25" s="13"/>
    </row>
    <row r="26" spans="1:16" x14ac:dyDescent="0.25">
      <c r="A26" t="str">
        <f t="shared" si="1"/>
        <v>1ST XI</v>
      </c>
      <c r="B26" s="47">
        <v>30016</v>
      </c>
      <c r="C26" s="10" t="s">
        <v>61</v>
      </c>
      <c r="D26" s="11" t="s">
        <v>93</v>
      </c>
      <c r="E26" s="11" t="s">
        <v>89</v>
      </c>
      <c r="F26" s="3" t="str">
        <f t="shared" si="0"/>
        <v>WON</v>
      </c>
      <c r="G26" s="12">
        <v>5</v>
      </c>
      <c r="H26" s="12">
        <v>0</v>
      </c>
      <c r="I26" s="13" t="s">
        <v>105</v>
      </c>
      <c r="J26" s="13" t="s">
        <v>105</v>
      </c>
      <c r="K26" s="13" t="s">
        <v>105</v>
      </c>
      <c r="L26" s="13" t="s">
        <v>95</v>
      </c>
      <c r="M26" s="13" t="s">
        <v>102</v>
      </c>
      <c r="N26" s="13"/>
      <c r="O26" s="13"/>
      <c r="P26" s="13"/>
    </row>
    <row r="27" spans="1:16" x14ac:dyDescent="0.25">
      <c r="A27" t="str">
        <f t="shared" si="1"/>
        <v>1ST XI</v>
      </c>
      <c r="B27" s="47">
        <v>30023</v>
      </c>
      <c r="C27" s="10" t="s">
        <v>69</v>
      </c>
      <c r="D27" s="11" t="s">
        <v>93</v>
      </c>
      <c r="E27" s="11" t="s">
        <v>89</v>
      </c>
      <c r="F27" s="3" t="str">
        <f t="shared" si="0"/>
        <v>WON</v>
      </c>
      <c r="G27" s="12">
        <v>5</v>
      </c>
      <c r="H27" s="12">
        <v>2</v>
      </c>
      <c r="I27" s="13" t="s">
        <v>95</v>
      </c>
      <c r="J27" s="13" t="s">
        <v>95</v>
      </c>
      <c r="K27" s="13" t="s">
        <v>95</v>
      </c>
      <c r="L27" s="13" t="s">
        <v>101</v>
      </c>
      <c r="M27" s="13" t="s">
        <v>90</v>
      </c>
      <c r="N27" s="13"/>
      <c r="O27" s="13"/>
      <c r="P27" s="13"/>
    </row>
    <row r="28" spans="1:16" x14ac:dyDescent="0.25">
      <c r="A28" t="str">
        <f t="shared" si="1"/>
        <v>1ST XI</v>
      </c>
      <c r="B28" s="47">
        <v>30030</v>
      </c>
      <c r="C28" s="13" t="s">
        <v>6</v>
      </c>
      <c r="D28" s="11" t="s">
        <v>93</v>
      </c>
      <c r="E28" s="11" t="s">
        <v>87</v>
      </c>
      <c r="F28" s="3" t="str">
        <f t="shared" si="0"/>
        <v>WON</v>
      </c>
      <c r="G28" s="12">
        <v>3</v>
      </c>
      <c r="H28" s="12">
        <v>1</v>
      </c>
      <c r="I28" s="13" t="s">
        <v>100</v>
      </c>
      <c r="J28" s="13" t="s">
        <v>97</v>
      </c>
      <c r="K28" s="13" t="s">
        <v>90</v>
      </c>
      <c r="L28" s="13"/>
      <c r="M28" s="13"/>
      <c r="N28" s="13"/>
      <c r="O28" s="13"/>
      <c r="P28" s="13"/>
    </row>
    <row r="29" spans="1:16" x14ac:dyDescent="0.25">
      <c r="A29" t="str">
        <f t="shared" si="1"/>
        <v>1ST XI</v>
      </c>
      <c r="B29" s="47">
        <v>30037</v>
      </c>
      <c r="C29" s="14" t="s">
        <v>9</v>
      </c>
      <c r="D29" s="11" t="s">
        <v>93</v>
      </c>
      <c r="E29" s="11" t="s">
        <v>89</v>
      </c>
      <c r="F29" s="3" t="str">
        <f t="shared" si="0"/>
        <v>WON</v>
      </c>
      <c r="G29" s="12">
        <v>4</v>
      </c>
      <c r="H29" s="12">
        <v>1</v>
      </c>
      <c r="I29" s="13" t="s">
        <v>90</v>
      </c>
      <c r="J29" s="13" t="s">
        <v>90</v>
      </c>
      <c r="K29" s="13" t="s">
        <v>95</v>
      </c>
      <c r="L29" s="13" t="s">
        <v>100</v>
      </c>
      <c r="M29" s="13"/>
      <c r="N29" s="13"/>
      <c r="O29" s="13"/>
      <c r="P29" s="13"/>
    </row>
    <row r="30" spans="1:16" x14ac:dyDescent="0.25">
      <c r="A30" t="str">
        <f t="shared" si="1"/>
        <v>1ST XI</v>
      </c>
      <c r="B30" s="47">
        <v>30044</v>
      </c>
      <c r="C30" s="13" t="s">
        <v>11</v>
      </c>
      <c r="D30" s="11" t="s">
        <v>93</v>
      </c>
      <c r="E30" s="11" t="s">
        <v>87</v>
      </c>
      <c r="F30" s="3" t="str">
        <f t="shared" si="0"/>
        <v>LOST</v>
      </c>
      <c r="G30" s="12">
        <v>1</v>
      </c>
      <c r="H30" s="12">
        <v>2</v>
      </c>
      <c r="I30" s="13" t="s">
        <v>90</v>
      </c>
      <c r="J30" s="13"/>
      <c r="K30" s="13"/>
      <c r="L30" s="13"/>
      <c r="M30" s="13"/>
      <c r="N30" s="13"/>
      <c r="O30" s="13"/>
      <c r="P30" s="13"/>
    </row>
    <row r="31" spans="1:16" x14ac:dyDescent="0.25">
      <c r="A31" t="str">
        <f t="shared" si="1"/>
        <v>1ST XI</v>
      </c>
      <c r="B31" s="48">
        <v>30047</v>
      </c>
      <c r="C31" s="13" t="s">
        <v>64</v>
      </c>
      <c r="D31" s="11" t="s">
        <v>93</v>
      </c>
      <c r="E31" s="11" t="s">
        <v>87</v>
      </c>
      <c r="F31" s="3" t="str">
        <f t="shared" si="0"/>
        <v>WON</v>
      </c>
      <c r="G31" s="12">
        <v>4</v>
      </c>
      <c r="H31" s="12">
        <v>1</v>
      </c>
      <c r="I31" s="13" t="s">
        <v>101</v>
      </c>
      <c r="J31" s="13" t="s">
        <v>101</v>
      </c>
      <c r="K31" s="13" t="s">
        <v>102</v>
      </c>
      <c r="L31" s="13" t="s">
        <v>104</v>
      </c>
      <c r="M31" s="13"/>
      <c r="N31" s="13"/>
      <c r="O31" s="13"/>
      <c r="P31" s="13"/>
    </row>
    <row r="32" spans="1:16" x14ac:dyDescent="0.25">
      <c r="A32" t="str">
        <f t="shared" si="1"/>
        <v>1ST XI</v>
      </c>
      <c r="B32" s="48">
        <v>30056</v>
      </c>
      <c r="C32" s="13" t="s">
        <v>8</v>
      </c>
      <c r="D32" s="11" t="s">
        <v>93</v>
      </c>
      <c r="E32" s="11" t="s">
        <v>87</v>
      </c>
      <c r="F32" s="3" t="str">
        <f t="shared" si="0"/>
        <v>LOST</v>
      </c>
      <c r="G32" s="12">
        <v>2</v>
      </c>
      <c r="H32" s="12">
        <v>3</v>
      </c>
      <c r="I32" s="13" t="s">
        <v>101</v>
      </c>
      <c r="J32" s="13" t="s">
        <v>102</v>
      </c>
      <c r="K32" s="13"/>
      <c r="L32" s="13"/>
      <c r="M32" s="13"/>
      <c r="N32" s="13"/>
      <c r="O32" s="13"/>
      <c r="P32" s="13"/>
    </row>
    <row r="33" spans="1:18" x14ac:dyDescent="0.25">
      <c r="A33" t="str">
        <f t="shared" si="1"/>
        <v>1ST XI</v>
      </c>
      <c r="B33" s="48">
        <v>30065</v>
      </c>
      <c r="C33" s="13" t="s">
        <v>8</v>
      </c>
      <c r="D33" s="11" t="s">
        <v>93</v>
      </c>
      <c r="E33" s="11" t="s">
        <v>89</v>
      </c>
      <c r="F33" s="3" t="str">
        <f t="shared" si="0"/>
        <v>DREW</v>
      </c>
      <c r="G33" s="12">
        <v>3</v>
      </c>
      <c r="H33" s="12">
        <v>3</v>
      </c>
      <c r="I33" s="13" t="s">
        <v>90</v>
      </c>
      <c r="J33" s="13" t="s">
        <v>101</v>
      </c>
      <c r="K33" s="13" t="s">
        <v>96</v>
      </c>
      <c r="L33" s="13"/>
      <c r="M33" s="13"/>
      <c r="N33" s="13"/>
      <c r="O33" s="13"/>
      <c r="P33" s="13"/>
    </row>
    <row r="34" spans="1:18" x14ac:dyDescent="0.25">
      <c r="A34" t="str">
        <f t="shared" si="1"/>
        <v>1ST XI</v>
      </c>
      <c r="B34" s="48">
        <v>30072</v>
      </c>
      <c r="C34" s="13" t="s">
        <v>106</v>
      </c>
      <c r="D34" s="11" t="s">
        <v>91</v>
      </c>
      <c r="E34" s="11" t="s">
        <v>87</v>
      </c>
      <c r="F34" s="3" t="str">
        <f t="shared" si="0"/>
        <v>WON</v>
      </c>
      <c r="G34" s="12">
        <v>2</v>
      </c>
      <c r="H34" s="12">
        <v>1</v>
      </c>
      <c r="I34" s="13" t="s">
        <v>107</v>
      </c>
      <c r="J34" s="13" t="s">
        <v>107</v>
      </c>
      <c r="K34" s="13"/>
      <c r="L34" s="13"/>
      <c r="M34" s="13"/>
      <c r="N34" s="13"/>
      <c r="O34" s="13"/>
      <c r="P34" s="13"/>
    </row>
    <row r="35" spans="1:18" x14ac:dyDescent="0.25">
      <c r="A35" t="str">
        <f t="shared" si="1"/>
        <v>1ST XI</v>
      </c>
      <c r="B35" s="48">
        <v>30079</v>
      </c>
      <c r="C35" s="13" t="s">
        <v>36</v>
      </c>
      <c r="D35" s="11" t="s">
        <v>93</v>
      </c>
      <c r="E35" s="11" t="s">
        <v>87</v>
      </c>
      <c r="F35" s="3" t="str">
        <f t="shared" si="0"/>
        <v>WON</v>
      </c>
      <c r="G35" s="12">
        <v>2</v>
      </c>
      <c r="H35" s="12">
        <v>0</v>
      </c>
      <c r="I35" s="13" t="s">
        <v>97</v>
      </c>
      <c r="J35" s="13" t="s">
        <v>90</v>
      </c>
      <c r="K35" s="13"/>
      <c r="L35" s="13"/>
      <c r="M35" s="13"/>
      <c r="N35" s="13"/>
      <c r="O35" s="13"/>
      <c r="P35" s="13"/>
    </row>
    <row r="36" spans="1:18" x14ac:dyDescent="0.25">
      <c r="B36" s="58" t="s">
        <v>108</v>
      </c>
      <c r="C36" s="59"/>
      <c r="D36" s="59"/>
      <c r="E36" s="59"/>
      <c r="F36" s="59"/>
      <c r="G36" s="59"/>
      <c r="H36" s="59"/>
      <c r="J36" s="4"/>
      <c r="K36" s="13"/>
      <c r="L36" s="13"/>
      <c r="M36" s="13"/>
      <c r="N36" s="13"/>
      <c r="O36" s="13"/>
      <c r="P36" s="13"/>
    </row>
    <row r="37" spans="1:18" x14ac:dyDescent="0.25">
      <c r="B37" s="46" t="s">
        <v>81</v>
      </c>
      <c r="C37" s="6" t="s">
        <v>82</v>
      </c>
      <c r="D37" s="6" t="s">
        <v>83</v>
      </c>
      <c r="E37" s="7" t="s">
        <v>84</v>
      </c>
      <c r="F37" s="7" t="s">
        <v>85</v>
      </c>
      <c r="G37" s="8" t="s">
        <v>86</v>
      </c>
      <c r="H37" s="8" t="s">
        <v>87</v>
      </c>
      <c r="I37" s="63" t="s">
        <v>371</v>
      </c>
      <c r="J37" s="63"/>
      <c r="K37" s="63"/>
      <c r="L37" s="63"/>
      <c r="M37" s="63"/>
      <c r="N37" s="63"/>
      <c r="O37" s="63"/>
      <c r="P37" s="63"/>
      <c r="Q37" s="63"/>
      <c r="R37" s="63"/>
    </row>
    <row r="38" spans="1:18" x14ac:dyDescent="0.25">
      <c r="A38" t="str">
        <f>$B$36</f>
        <v>RES XI</v>
      </c>
      <c r="B38" s="47">
        <v>29837</v>
      </c>
      <c r="C38" s="9" t="s">
        <v>1</v>
      </c>
      <c r="D38" s="11" t="s">
        <v>91</v>
      </c>
      <c r="E38" s="11" t="s">
        <v>89</v>
      </c>
      <c r="F38" s="3" t="str">
        <f t="shared" ref="F38:F75" si="2">IF(G38&gt;H38,"WON",IF(H38&gt;G38,"LOST","DREW"))</f>
        <v>LOST</v>
      </c>
      <c r="G38" s="12">
        <v>1</v>
      </c>
      <c r="H38" s="12">
        <v>3</v>
      </c>
      <c r="I38" s="13" t="s">
        <v>109</v>
      </c>
      <c r="J38" s="13"/>
      <c r="K38" s="13"/>
      <c r="L38" s="13"/>
      <c r="M38" s="13"/>
      <c r="N38" s="13"/>
      <c r="O38" s="13"/>
      <c r="P38" s="13"/>
    </row>
    <row r="39" spans="1:18" x14ac:dyDescent="0.25">
      <c r="A39" t="str">
        <f t="shared" ref="A39:A75" si="3">$B$36</f>
        <v>RES XI</v>
      </c>
      <c r="B39" s="47">
        <v>29841</v>
      </c>
      <c r="C39" s="9" t="s">
        <v>75</v>
      </c>
      <c r="D39" s="11" t="s">
        <v>91</v>
      </c>
      <c r="E39" s="11" t="s">
        <v>89</v>
      </c>
      <c r="F39" s="3" t="str">
        <f t="shared" si="2"/>
        <v>LOST</v>
      </c>
      <c r="G39" s="11">
        <v>1</v>
      </c>
      <c r="H39" s="11">
        <v>2</v>
      </c>
      <c r="I39" s="13" t="s">
        <v>110</v>
      </c>
      <c r="J39" s="16"/>
      <c r="K39" s="13"/>
      <c r="L39" s="13"/>
      <c r="M39" s="13"/>
      <c r="N39" s="13"/>
      <c r="O39" s="13"/>
      <c r="P39" s="13"/>
    </row>
    <row r="40" spans="1:18" x14ac:dyDescent="0.25">
      <c r="A40" t="str">
        <f t="shared" si="3"/>
        <v>RES XI</v>
      </c>
      <c r="B40" s="47">
        <v>29855</v>
      </c>
      <c r="C40" s="9" t="s">
        <v>42</v>
      </c>
      <c r="D40" s="11" t="s">
        <v>93</v>
      </c>
      <c r="E40" s="11" t="s">
        <v>89</v>
      </c>
      <c r="F40" s="3" t="str">
        <f t="shared" si="2"/>
        <v>WON</v>
      </c>
      <c r="G40" s="11">
        <v>2</v>
      </c>
      <c r="H40" s="11">
        <v>0</v>
      </c>
      <c r="I40" s="14" t="s">
        <v>102</v>
      </c>
      <c r="J40" s="11" t="s">
        <v>111</v>
      </c>
      <c r="K40" s="13"/>
      <c r="L40" s="13"/>
      <c r="M40" s="13"/>
      <c r="N40" s="13"/>
      <c r="O40" s="13"/>
      <c r="P40" s="13"/>
    </row>
    <row r="41" spans="1:18" x14ac:dyDescent="0.25">
      <c r="A41" t="str">
        <f t="shared" si="3"/>
        <v>RES XI</v>
      </c>
      <c r="B41" s="47">
        <v>29862</v>
      </c>
      <c r="C41" s="9" t="s">
        <v>62</v>
      </c>
      <c r="D41" s="11" t="s">
        <v>88</v>
      </c>
      <c r="E41" s="11" t="s">
        <v>87</v>
      </c>
      <c r="F41" s="3" t="str">
        <f t="shared" si="2"/>
        <v>WON</v>
      </c>
      <c r="G41" s="11">
        <v>1</v>
      </c>
      <c r="H41" s="11">
        <v>0</v>
      </c>
      <c r="I41" s="13" t="s">
        <v>112</v>
      </c>
      <c r="J41" s="13"/>
      <c r="K41" s="13"/>
      <c r="L41" s="13"/>
      <c r="M41" s="13"/>
      <c r="N41" s="13"/>
      <c r="O41" s="13"/>
      <c r="P41" s="13"/>
    </row>
    <row r="42" spans="1:18" x14ac:dyDescent="0.25">
      <c r="A42" t="str">
        <f t="shared" si="3"/>
        <v>RES XI</v>
      </c>
      <c r="B42" s="47">
        <v>29869</v>
      </c>
      <c r="C42" s="9" t="s">
        <v>75</v>
      </c>
      <c r="D42" s="11" t="s">
        <v>93</v>
      </c>
      <c r="E42" s="11" t="s">
        <v>89</v>
      </c>
      <c r="F42" s="3" t="str">
        <f t="shared" si="2"/>
        <v>LOST</v>
      </c>
      <c r="G42" s="11">
        <v>1</v>
      </c>
      <c r="H42" s="11">
        <v>4</v>
      </c>
      <c r="I42" s="13" t="s">
        <v>111</v>
      </c>
      <c r="J42" s="13"/>
      <c r="K42" s="13"/>
      <c r="L42" s="13"/>
      <c r="M42" s="13"/>
      <c r="N42" s="13"/>
      <c r="O42" s="13"/>
      <c r="P42" s="13"/>
    </row>
    <row r="43" spans="1:18" x14ac:dyDescent="0.25">
      <c r="A43" t="str">
        <f t="shared" si="3"/>
        <v>RES XI</v>
      </c>
      <c r="B43" s="47">
        <v>29876</v>
      </c>
      <c r="C43" s="9" t="s">
        <v>34</v>
      </c>
      <c r="D43" s="11" t="s">
        <v>88</v>
      </c>
      <c r="E43" s="11" t="s">
        <v>87</v>
      </c>
      <c r="F43" s="3" t="str">
        <f t="shared" si="2"/>
        <v>WON</v>
      </c>
      <c r="G43" s="11">
        <v>5</v>
      </c>
      <c r="H43" s="11">
        <v>2</v>
      </c>
      <c r="I43" s="13" t="s">
        <v>102</v>
      </c>
      <c r="J43" s="13" t="s">
        <v>102</v>
      </c>
      <c r="K43" s="13" t="s">
        <v>102</v>
      </c>
      <c r="L43" s="13" t="s">
        <v>113</v>
      </c>
      <c r="M43" s="13" t="s">
        <v>100</v>
      </c>
      <c r="N43" s="13"/>
      <c r="O43" s="13"/>
      <c r="P43" s="13"/>
    </row>
    <row r="44" spans="1:18" x14ac:dyDescent="0.25">
      <c r="A44" t="str">
        <f t="shared" si="3"/>
        <v>RES XI</v>
      </c>
      <c r="B44" s="47">
        <v>29883</v>
      </c>
      <c r="C44" s="9" t="s">
        <v>37</v>
      </c>
      <c r="D44" s="11" t="s">
        <v>93</v>
      </c>
      <c r="E44" s="11" t="s">
        <v>89</v>
      </c>
      <c r="F44" s="3" t="str">
        <f t="shared" si="2"/>
        <v>LOST</v>
      </c>
      <c r="G44" s="11">
        <v>1</v>
      </c>
      <c r="H44" s="11">
        <v>4</v>
      </c>
      <c r="I44" s="13" t="s">
        <v>112</v>
      </c>
      <c r="J44" s="13"/>
      <c r="K44" s="13"/>
      <c r="L44" s="13"/>
      <c r="M44" s="13"/>
      <c r="N44" s="13"/>
      <c r="O44" s="13"/>
      <c r="P44" s="13"/>
    </row>
    <row r="45" spans="1:18" x14ac:dyDescent="0.25">
      <c r="A45" t="str">
        <f t="shared" si="3"/>
        <v>RES XI</v>
      </c>
      <c r="B45" s="47">
        <v>29890</v>
      </c>
      <c r="C45" s="9" t="s">
        <v>36</v>
      </c>
      <c r="D45" s="11" t="s">
        <v>88</v>
      </c>
      <c r="E45" s="11" t="s">
        <v>89</v>
      </c>
      <c r="F45" s="3" t="str">
        <f t="shared" si="2"/>
        <v>DREW</v>
      </c>
      <c r="G45" s="11">
        <v>3</v>
      </c>
      <c r="H45" s="11">
        <v>3</v>
      </c>
      <c r="I45" s="13" t="s">
        <v>105</v>
      </c>
      <c r="J45" s="13" t="s">
        <v>105</v>
      </c>
      <c r="K45" s="13" t="s">
        <v>114</v>
      </c>
      <c r="L45" s="13"/>
      <c r="M45" s="13"/>
      <c r="N45" s="13"/>
      <c r="O45" s="13"/>
      <c r="P45" s="13"/>
    </row>
    <row r="46" spans="1:18" x14ac:dyDescent="0.25">
      <c r="A46" t="str">
        <f t="shared" si="3"/>
        <v>RES XI</v>
      </c>
      <c r="B46" s="47">
        <v>29897</v>
      </c>
      <c r="C46" s="9" t="s">
        <v>36</v>
      </c>
      <c r="D46" s="11" t="s">
        <v>88</v>
      </c>
      <c r="E46" s="11" t="s">
        <v>87</v>
      </c>
      <c r="F46" s="3" t="str">
        <f t="shared" si="2"/>
        <v>WON</v>
      </c>
      <c r="G46" s="11">
        <v>3</v>
      </c>
      <c r="H46" s="11">
        <v>1</v>
      </c>
      <c r="I46" s="13" t="s">
        <v>102</v>
      </c>
      <c r="J46" s="13" t="s">
        <v>102</v>
      </c>
      <c r="K46" s="13" t="s">
        <v>105</v>
      </c>
      <c r="L46" s="13"/>
      <c r="M46" s="13"/>
      <c r="N46" s="13"/>
      <c r="O46" s="13"/>
      <c r="P46" s="13"/>
    </row>
    <row r="47" spans="1:18" x14ac:dyDescent="0.25">
      <c r="A47" t="str">
        <f t="shared" si="3"/>
        <v>RES XI</v>
      </c>
      <c r="B47" s="47">
        <v>29904</v>
      </c>
      <c r="C47" s="9" t="s">
        <v>56</v>
      </c>
      <c r="D47" s="11" t="s">
        <v>88</v>
      </c>
      <c r="E47" s="11" t="s">
        <v>87</v>
      </c>
      <c r="F47" s="3" t="str">
        <f t="shared" si="2"/>
        <v>WON</v>
      </c>
      <c r="G47" s="11">
        <v>6</v>
      </c>
      <c r="H47" s="11">
        <v>1</v>
      </c>
      <c r="I47" s="13" t="s">
        <v>102</v>
      </c>
      <c r="J47" s="13" t="s">
        <v>102</v>
      </c>
      <c r="K47" s="13" t="s">
        <v>105</v>
      </c>
      <c r="L47" s="13" t="s">
        <v>105</v>
      </c>
      <c r="M47" s="13" t="s">
        <v>94</v>
      </c>
      <c r="N47" s="13" t="s">
        <v>111</v>
      </c>
      <c r="O47" s="13"/>
      <c r="P47" s="13"/>
    </row>
    <row r="48" spans="1:18" x14ac:dyDescent="0.25">
      <c r="A48" t="str">
        <f t="shared" si="3"/>
        <v>RES XI</v>
      </c>
      <c r="B48" s="47">
        <v>29911</v>
      </c>
      <c r="C48" s="9" t="s">
        <v>13</v>
      </c>
      <c r="D48" s="11" t="s">
        <v>93</v>
      </c>
      <c r="E48" s="11" t="s">
        <v>89</v>
      </c>
      <c r="F48" s="3" t="str">
        <f t="shared" si="2"/>
        <v>DREW</v>
      </c>
      <c r="G48" s="11">
        <v>3</v>
      </c>
      <c r="H48" s="11">
        <v>3</v>
      </c>
      <c r="I48" s="13" t="s">
        <v>102</v>
      </c>
      <c r="J48" s="13" t="s">
        <v>94</v>
      </c>
      <c r="K48" s="13" t="s">
        <v>113</v>
      </c>
      <c r="L48" s="13"/>
      <c r="M48" s="13"/>
      <c r="N48" s="13"/>
      <c r="O48" s="13"/>
      <c r="P48" s="13"/>
    </row>
    <row r="49" spans="1:16" x14ac:dyDescent="0.25">
      <c r="A49" t="str">
        <f t="shared" si="3"/>
        <v>RES XI</v>
      </c>
      <c r="B49" s="47">
        <v>29925</v>
      </c>
      <c r="C49" s="9" t="s">
        <v>69</v>
      </c>
      <c r="D49" s="11" t="s">
        <v>88</v>
      </c>
      <c r="E49" s="11" t="s">
        <v>87</v>
      </c>
      <c r="F49" s="3" t="str">
        <f t="shared" si="2"/>
        <v>DREW</v>
      </c>
      <c r="G49" s="11">
        <v>2</v>
      </c>
      <c r="H49" s="11">
        <v>2</v>
      </c>
      <c r="I49" s="13" t="s">
        <v>105</v>
      </c>
      <c r="J49" s="13" t="s">
        <v>115</v>
      </c>
      <c r="K49" s="13"/>
      <c r="L49" s="13"/>
      <c r="M49" s="13"/>
      <c r="N49" s="13"/>
      <c r="O49" s="13"/>
      <c r="P49" s="13"/>
    </row>
    <row r="50" spans="1:16" x14ac:dyDescent="0.25">
      <c r="A50" t="str">
        <f t="shared" si="3"/>
        <v>RES XI</v>
      </c>
      <c r="B50" s="47">
        <v>29939</v>
      </c>
      <c r="C50" s="9" t="s">
        <v>69</v>
      </c>
      <c r="D50" s="11" t="s">
        <v>88</v>
      </c>
      <c r="E50" s="11" t="s">
        <v>89</v>
      </c>
      <c r="F50" s="3" t="str">
        <f t="shared" si="2"/>
        <v>WON</v>
      </c>
      <c r="G50" s="11">
        <v>5</v>
      </c>
      <c r="H50" s="11">
        <v>2</v>
      </c>
      <c r="I50" s="13" t="s">
        <v>105</v>
      </c>
      <c r="J50" s="13" t="s">
        <v>115</v>
      </c>
      <c r="K50" s="13" t="s">
        <v>102</v>
      </c>
      <c r="L50" s="13" t="s">
        <v>98</v>
      </c>
      <c r="M50" s="13" t="s">
        <v>113</v>
      </c>
      <c r="N50" s="13"/>
      <c r="O50" s="13"/>
      <c r="P50" s="13"/>
    </row>
    <row r="51" spans="1:16" x14ac:dyDescent="0.25">
      <c r="A51" t="str">
        <f t="shared" si="3"/>
        <v>RES XI</v>
      </c>
      <c r="B51" s="47">
        <v>29953</v>
      </c>
      <c r="C51" s="9" t="s">
        <v>11</v>
      </c>
      <c r="D51" s="11" t="s">
        <v>88</v>
      </c>
      <c r="E51" s="11" t="s">
        <v>89</v>
      </c>
      <c r="F51" s="3" t="str">
        <f t="shared" si="2"/>
        <v>WON</v>
      </c>
      <c r="G51" s="11">
        <v>4</v>
      </c>
      <c r="H51" s="11">
        <v>1</v>
      </c>
      <c r="I51" s="13" t="s">
        <v>105</v>
      </c>
      <c r="J51" s="13" t="s">
        <v>105</v>
      </c>
      <c r="K51" s="13" t="s">
        <v>98</v>
      </c>
      <c r="L51" s="13" t="s">
        <v>112</v>
      </c>
      <c r="M51" s="13"/>
      <c r="N51" s="13"/>
      <c r="O51" s="13"/>
      <c r="P51" s="13"/>
    </row>
    <row r="52" spans="1:16" x14ac:dyDescent="0.25">
      <c r="A52" t="str">
        <f t="shared" si="3"/>
        <v>RES XI</v>
      </c>
      <c r="B52" s="47">
        <v>29974</v>
      </c>
      <c r="C52" s="9" t="s">
        <v>22</v>
      </c>
      <c r="D52" s="11" t="s">
        <v>88</v>
      </c>
      <c r="E52" s="11" t="s">
        <v>87</v>
      </c>
      <c r="F52" s="3" t="str">
        <f t="shared" si="2"/>
        <v>DREW</v>
      </c>
      <c r="G52" s="11">
        <v>3</v>
      </c>
      <c r="H52" s="11">
        <v>3</v>
      </c>
      <c r="I52" s="13" t="s">
        <v>105</v>
      </c>
      <c r="J52" s="13" t="s">
        <v>115</v>
      </c>
      <c r="K52" s="13" t="s">
        <v>94</v>
      </c>
      <c r="L52" s="13"/>
      <c r="M52" s="13"/>
      <c r="N52" s="13"/>
      <c r="O52" s="13"/>
      <c r="P52" s="13"/>
    </row>
    <row r="53" spans="1:16" x14ac:dyDescent="0.25">
      <c r="A53" t="str">
        <f t="shared" si="3"/>
        <v>RES XI</v>
      </c>
      <c r="B53" s="47">
        <v>29981</v>
      </c>
      <c r="C53" s="9" t="s">
        <v>22</v>
      </c>
      <c r="D53" s="11" t="s">
        <v>88</v>
      </c>
      <c r="E53" s="11" t="s">
        <v>89</v>
      </c>
      <c r="F53" s="3" t="str">
        <f t="shared" si="2"/>
        <v>LOST</v>
      </c>
      <c r="G53" s="11">
        <v>2</v>
      </c>
      <c r="H53" s="11">
        <v>3</v>
      </c>
      <c r="I53" s="13" t="s">
        <v>101</v>
      </c>
      <c r="J53" s="13" t="s">
        <v>98</v>
      </c>
      <c r="K53" s="13"/>
      <c r="L53" s="13"/>
      <c r="M53" s="13"/>
      <c r="N53" s="13"/>
      <c r="O53" s="13"/>
      <c r="P53" s="13"/>
    </row>
    <row r="54" spans="1:16" x14ac:dyDescent="0.25">
      <c r="A54" t="str">
        <f t="shared" si="3"/>
        <v>RES XI</v>
      </c>
      <c r="B54" s="47">
        <v>29988</v>
      </c>
      <c r="C54" s="9" t="s">
        <v>116</v>
      </c>
      <c r="D54" s="11" t="s">
        <v>88</v>
      </c>
      <c r="E54" s="11" t="s">
        <v>89</v>
      </c>
      <c r="F54" s="3" t="str">
        <f t="shared" si="2"/>
        <v>WON</v>
      </c>
      <c r="G54" s="11">
        <v>4</v>
      </c>
      <c r="H54" s="11">
        <v>0</v>
      </c>
      <c r="I54" s="13" t="s">
        <v>101</v>
      </c>
      <c r="J54" s="13" t="s">
        <v>101</v>
      </c>
      <c r="K54" s="13" t="s">
        <v>105</v>
      </c>
      <c r="L54" s="13" t="s">
        <v>105</v>
      </c>
      <c r="M54" s="13"/>
      <c r="N54" s="13"/>
      <c r="O54" s="13"/>
      <c r="P54" s="13"/>
    </row>
    <row r="55" spans="1:16" x14ac:dyDescent="0.25">
      <c r="A55" t="str">
        <f t="shared" si="3"/>
        <v>RES XI</v>
      </c>
      <c r="B55" s="47">
        <v>29995</v>
      </c>
      <c r="C55" s="9" t="s">
        <v>37</v>
      </c>
      <c r="D55" s="11" t="s">
        <v>93</v>
      </c>
      <c r="E55" s="11" t="s">
        <v>87</v>
      </c>
      <c r="F55" s="3" t="str">
        <f t="shared" si="2"/>
        <v>WON</v>
      </c>
      <c r="G55" s="11">
        <v>3</v>
      </c>
      <c r="H55" s="11">
        <v>1</v>
      </c>
      <c r="I55" s="13" t="s">
        <v>101</v>
      </c>
      <c r="J55" s="13" t="s">
        <v>105</v>
      </c>
      <c r="K55" s="13" t="s">
        <v>98</v>
      </c>
      <c r="L55" s="13"/>
      <c r="M55" s="13"/>
      <c r="N55" s="13"/>
      <c r="O55" s="13"/>
      <c r="P55" s="13"/>
    </row>
    <row r="56" spans="1:16" x14ac:dyDescent="0.25">
      <c r="A56" t="str">
        <f t="shared" si="3"/>
        <v>RES XI</v>
      </c>
      <c r="B56" s="47">
        <v>30002</v>
      </c>
      <c r="C56" s="9" t="s">
        <v>68</v>
      </c>
      <c r="D56" s="11" t="s">
        <v>88</v>
      </c>
      <c r="E56" s="11" t="s">
        <v>89</v>
      </c>
      <c r="F56" s="3" t="str">
        <f t="shared" si="2"/>
        <v>WON</v>
      </c>
      <c r="G56" s="11">
        <v>4</v>
      </c>
      <c r="H56" s="11">
        <v>2</v>
      </c>
      <c r="I56" s="13" t="s">
        <v>105</v>
      </c>
      <c r="J56" s="13" t="s">
        <v>105</v>
      </c>
      <c r="K56" s="13" t="s">
        <v>105</v>
      </c>
      <c r="L56" s="13" t="s">
        <v>112</v>
      </c>
      <c r="M56" s="13"/>
      <c r="N56" s="13"/>
      <c r="O56" s="13"/>
      <c r="P56" s="13"/>
    </row>
    <row r="57" spans="1:16" x14ac:dyDescent="0.25">
      <c r="A57" t="str">
        <f t="shared" si="3"/>
        <v>RES XI</v>
      </c>
      <c r="B57" s="47">
        <v>30009</v>
      </c>
      <c r="C57" s="9" t="s">
        <v>13</v>
      </c>
      <c r="D57" s="11" t="s">
        <v>93</v>
      </c>
      <c r="E57" s="11" t="s">
        <v>87</v>
      </c>
      <c r="F57" s="3" t="str">
        <f t="shared" si="2"/>
        <v>DREW</v>
      </c>
      <c r="G57" s="11">
        <v>0</v>
      </c>
      <c r="H57" s="11">
        <v>0</v>
      </c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t="str">
        <f t="shared" si="3"/>
        <v>RES XI</v>
      </c>
      <c r="B58" s="47">
        <v>30016</v>
      </c>
      <c r="C58" s="9" t="s">
        <v>47</v>
      </c>
      <c r="D58" s="11" t="s">
        <v>93</v>
      </c>
      <c r="E58" s="11" t="s">
        <v>89</v>
      </c>
      <c r="F58" s="3" t="str">
        <f t="shared" si="2"/>
        <v>DREW</v>
      </c>
      <c r="G58" s="11">
        <v>1</v>
      </c>
      <c r="H58" s="11">
        <v>1</v>
      </c>
      <c r="I58" s="13" t="s">
        <v>111</v>
      </c>
      <c r="J58" s="13"/>
      <c r="K58" s="13"/>
      <c r="L58" s="13"/>
      <c r="M58" s="13"/>
      <c r="N58" s="13"/>
      <c r="O58" s="13"/>
      <c r="P58" s="13"/>
    </row>
    <row r="59" spans="1:16" x14ac:dyDescent="0.25">
      <c r="A59" t="str">
        <f t="shared" si="3"/>
        <v>RES XI</v>
      </c>
      <c r="B59" s="48">
        <v>30023</v>
      </c>
      <c r="C59" s="9" t="s">
        <v>69</v>
      </c>
      <c r="D59" s="11" t="s">
        <v>93</v>
      </c>
      <c r="E59" s="11" t="s">
        <v>87</v>
      </c>
      <c r="F59" s="3" t="str">
        <f t="shared" si="2"/>
        <v>DREW</v>
      </c>
      <c r="G59" s="11">
        <v>0</v>
      </c>
      <c r="H59" s="11">
        <v>0</v>
      </c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t="str">
        <f t="shared" si="3"/>
        <v>RES XI</v>
      </c>
      <c r="B60" s="48">
        <v>30030</v>
      </c>
      <c r="C60" s="9" t="s">
        <v>24</v>
      </c>
      <c r="D60" s="11" t="s">
        <v>93</v>
      </c>
      <c r="E60" s="11" t="s">
        <v>89</v>
      </c>
      <c r="F60" s="3" t="str">
        <f t="shared" si="2"/>
        <v>DREW</v>
      </c>
      <c r="G60" s="11">
        <v>1</v>
      </c>
      <c r="H60" s="11">
        <v>1</v>
      </c>
      <c r="I60" s="13" t="s">
        <v>105</v>
      </c>
      <c r="J60" s="13"/>
      <c r="K60" s="13"/>
      <c r="L60" s="13"/>
      <c r="M60" s="13"/>
      <c r="N60" s="13"/>
      <c r="O60" s="13"/>
      <c r="P60" s="13"/>
    </row>
    <row r="61" spans="1:16" x14ac:dyDescent="0.25">
      <c r="A61" t="str">
        <f t="shared" si="3"/>
        <v>RES XI</v>
      </c>
      <c r="B61" s="48">
        <v>30037</v>
      </c>
      <c r="C61" s="9" t="s">
        <v>53</v>
      </c>
      <c r="D61" s="11" t="s">
        <v>93</v>
      </c>
      <c r="E61" s="11" t="s">
        <v>87</v>
      </c>
      <c r="F61" s="3" t="str">
        <f t="shared" si="2"/>
        <v>DREW</v>
      </c>
      <c r="G61" s="11">
        <v>0</v>
      </c>
      <c r="H61" s="11">
        <v>0</v>
      </c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t="str">
        <f t="shared" si="3"/>
        <v>RES XI</v>
      </c>
      <c r="B62" s="48">
        <v>30040</v>
      </c>
      <c r="C62" s="9" t="s">
        <v>42</v>
      </c>
      <c r="D62" s="11" t="s">
        <v>93</v>
      </c>
      <c r="E62" s="11" t="s">
        <v>87</v>
      </c>
      <c r="F62" s="3" t="str">
        <f t="shared" si="2"/>
        <v>LOST</v>
      </c>
      <c r="G62" s="11">
        <v>1</v>
      </c>
      <c r="H62" s="11">
        <v>3</v>
      </c>
      <c r="I62" s="13" t="s">
        <v>112</v>
      </c>
      <c r="J62" s="13"/>
      <c r="K62" s="13"/>
      <c r="L62" s="13"/>
      <c r="M62" s="13"/>
      <c r="N62" s="13"/>
      <c r="O62" s="13"/>
      <c r="P62" s="13"/>
    </row>
    <row r="63" spans="1:16" x14ac:dyDescent="0.25">
      <c r="A63" t="str">
        <f t="shared" si="3"/>
        <v>RES XI</v>
      </c>
      <c r="B63" s="48">
        <v>30044</v>
      </c>
      <c r="C63" s="15" t="s">
        <v>19</v>
      </c>
      <c r="D63" s="11" t="s">
        <v>88</v>
      </c>
      <c r="E63" s="11" t="s">
        <v>87</v>
      </c>
      <c r="F63" s="3" t="str">
        <f t="shared" si="2"/>
        <v>DREW</v>
      </c>
      <c r="G63" s="11">
        <v>2</v>
      </c>
      <c r="H63" s="11">
        <v>2</v>
      </c>
      <c r="I63" s="13" t="s">
        <v>117</v>
      </c>
      <c r="J63" s="13" t="s">
        <v>94</v>
      </c>
      <c r="K63" s="13"/>
      <c r="L63" s="13"/>
      <c r="M63" s="13"/>
      <c r="N63" s="13"/>
      <c r="O63" s="13"/>
      <c r="P63" s="13"/>
    </row>
    <row r="64" spans="1:16" x14ac:dyDescent="0.25">
      <c r="A64" t="str">
        <f t="shared" si="3"/>
        <v>RES XI</v>
      </c>
      <c r="B64" s="48">
        <v>30047</v>
      </c>
      <c r="C64" s="15" t="s">
        <v>75</v>
      </c>
      <c r="D64" s="11" t="s">
        <v>93</v>
      </c>
      <c r="E64" s="11" t="s">
        <v>87</v>
      </c>
      <c r="F64" s="3" t="str">
        <f t="shared" si="2"/>
        <v>WON</v>
      </c>
      <c r="G64" s="11">
        <v>1</v>
      </c>
      <c r="H64" s="11">
        <v>0</v>
      </c>
      <c r="I64" s="13" t="s">
        <v>99</v>
      </c>
      <c r="J64" s="13"/>
      <c r="K64" s="13"/>
      <c r="L64" s="13"/>
      <c r="M64" s="13"/>
      <c r="N64" s="13"/>
      <c r="O64" s="13"/>
      <c r="P64" s="13"/>
    </row>
    <row r="65" spans="1:18" x14ac:dyDescent="0.25">
      <c r="A65" t="str">
        <f t="shared" si="3"/>
        <v>RES XI</v>
      </c>
      <c r="B65" s="48">
        <v>30054</v>
      </c>
      <c r="C65" s="15" t="s">
        <v>43</v>
      </c>
      <c r="D65" s="11" t="s">
        <v>93</v>
      </c>
      <c r="E65" s="11" t="s">
        <v>87</v>
      </c>
      <c r="F65" s="3" t="str">
        <f t="shared" si="2"/>
        <v>WON</v>
      </c>
      <c r="G65" s="11">
        <v>4</v>
      </c>
      <c r="H65" s="11">
        <v>1</v>
      </c>
      <c r="I65" s="13" t="s">
        <v>105</v>
      </c>
      <c r="J65" s="13" t="s">
        <v>114</v>
      </c>
      <c r="K65" s="13" t="s">
        <v>92</v>
      </c>
      <c r="L65" s="13" t="s">
        <v>94</v>
      </c>
      <c r="M65" s="13"/>
      <c r="N65" s="13"/>
      <c r="O65" s="13"/>
      <c r="P65" s="13"/>
    </row>
    <row r="66" spans="1:18" x14ac:dyDescent="0.25">
      <c r="A66" t="str">
        <f t="shared" si="3"/>
        <v>RES XI</v>
      </c>
      <c r="B66" s="48">
        <v>30056</v>
      </c>
      <c r="C66" s="15" t="s">
        <v>22</v>
      </c>
      <c r="D66" s="11" t="s">
        <v>93</v>
      </c>
      <c r="E66" s="11" t="s">
        <v>87</v>
      </c>
      <c r="F66" s="3" t="str">
        <f t="shared" si="2"/>
        <v>LOST</v>
      </c>
      <c r="G66" s="11">
        <v>0</v>
      </c>
      <c r="H66" s="11">
        <v>3</v>
      </c>
      <c r="I66" s="13"/>
      <c r="J66" s="13"/>
      <c r="K66" s="13"/>
      <c r="L66" s="13"/>
      <c r="M66" s="13"/>
      <c r="N66" s="13"/>
      <c r="O66" s="13"/>
      <c r="P66" s="13"/>
    </row>
    <row r="67" spans="1:18" x14ac:dyDescent="0.25">
      <c r="A67" t="str">
        <f t="shared" si="3"/>
        <v>RES XI</v>
      </c>
      <c r="B67" s="48">
        <v>30058</v>
      </c>
      <c r="C67" s="15" t="s">
        <v>19</v>
      </c>
      <c r="D67" s="11" t="s">
        <v>88</v>
      </c>
      <c r="E67" s="11" t="s">
        <v>89</v>
      </c>
      <c r="F67" s="3" t="str">
        <f t="shared" si="2"/>
        <v>WON</v>
      </c>
      <c r="G67" s="11">
        <v>2</v>
      </c>
      <c r="H67" s="11">
        <v>1</v>
      </c>
      <c r="I67" s="13" t="s">
        <v>100</v>
      </c>
      <c r="J67" s="13" t="s">
        <v>94</v>
      </c>
      <c r="K67" s="13"/>
      <c r="L67" s="13"/>
      <c r="M67" s="13"/>
      <c r="N67" s="13"/>
      <c r="O67" s="13"/>
      <c r="P67" s="13"/>
    </row>
    <row r="68" spans="1:18" x14ac:dyDescent="0.25">
      <c r="A68" t="str">
        <f t="shared" si="3"/>
        <v>RES XI</v>
      </c>
      <c r="B68" s="48">
        <v>30059</v>
      </c>
      <c r="C68" s="15" t="s">
        <v>22</v>
      </c>
      <c r="D68" s="11" t="s">
        <v>93</v>
      </c>
      <c r="E68" s="11" t="s">
        <v>89</v>
      </c>
      <c r="F68" s="3" t="str">
        <f t="shared" si="2"/>
        <v>DREW</v>
      </c>
      <c r="G68" s="11">
        <v>1</v>
      </c>
      <c r="H68" s="11">
        <v>1</v>
      </c>
      <c r="I68" s="13" t="s">
        <v>105</v>
      </c>
      <c r="J68" s="13"/>
      <c r="K68" s="13"/>
      <c r="L68" s="13"/>
      <c r="M68" s="13"/>
      <c r="N68" s="13"/>
      <c r="O68" s="13"/>
      <c r="P68" s="13"/>
    </row>
    <row r="69" spans="1:18" x14ac:dyDescent="0.25">
      <c r="A69" t="str">
        <f t="shared" si="3"/>
        <v>RES XI</v>
      </c>
      <c r="B69" s="48">
        <v>30061</v>
      </c>
      <c r="C69" s="15" t="s">
        <v>53</v>
      </c>
      <c r="D69" s="11" t="s">
        <v>93</v>
      </c>
      <c r="E69" s="11" t="s">
        <v>89</v>
      </c>
      <c r="F69" s="3" t="str">
        <f t="shared" si="2"/>
        <v>WON</v>
      </c>
      <c r="G69" s="11">
        <v>2</v>
      </c>
      <c r="H69" s="11">
        <v>1</v>
      </c>
      <c r="I69" s="13" t="s">
        <v>99</v>
      </c>
      <c r="J69" s="13" t="s">
        <v>118</v>
      </c>
      <c r="K69" s="13"/>
      <c r="L69" s="13"/>
      <c r="M69" s="13"/>
      <c r="N69" s="13"/>
      <c r="O69" s="13"/>
      <c r="P69" s="13"/>
    </row>
    <row r="70" spans="1:18" x14ac:dyDescent="0.25">
      <c r="A70" t="str">
        <f t="shared" si="3"/>
        <v>RES XI</v>
      </c>
      <c r="B70" s="48">
        <v>30063</v>
      </c>
      <c r="C70" s="15" t="s">
        <v>43</v>
      </c>
      <c r="D70" s="11" t="s">
        <v>93</v>
      </c>
      <c r="E70" s="11" t="s">
        <v>89</v>
      </c>
      <c r="F70" s="3" t="str">
        <f t="shared" si="2"/>
        <v>WON</v>
      </c>
      <c r="G70" s="11">
        <v>1</v>
      </c>
      <c r="H70" s="11">
        <v>0</v>
      </c>
      <c r="I70" s="13" t="s">
        <v>113</v>
      </c>
      <c r="J70" s="13"/>
      <c r="K70" s="13"/>
      <c r="L70" s="13"/>
      <c r="M70" s="13"/>
      <c r="N70" s="13"/>
      <c r="O70" s="13"/>
      <c r="P70" s="13"/>
    </row>
    <row r="71" spans="1:18" x14ac:dyDescent="0.25">
      <c r="A71" t="str">
        <f t="shared" si="3"/>
        <v>RES XI</v>
      </c>
      <c r="B71" s="48">
        <v>30065</v>
      </c>
      <c r="C71" s="15" t="s">
        <v>69</v>
      </c>
      <c r="D71" s="11" t="s">
        <v>93</v>
      </c>
      <c r="E71" s="11" t="s">
        <v>89</v>
      </c>
      <c r="F71" s="3" t="str">
        <f t="shared" si="2"/>
        <v>WON</v>
      </c>
      <c r="G71" s="11">
        <v>3</v>
      </c>
      <c r="H71" s="11">
        <v>1</v>
      </c>
      <c r="I71" s="13" t="s">
        <v>119</v>
      </c>
      <c r="J71" s="13" t="s">
        <v>119</v>
      </c>
      <c r="K71" s="13" t="s">
        <v>105</v>
      </c>
      <c r="L71" s="13"/>
      <c r="M71" s="13"/>
      <c r="N71" s="13"/>
      <c r="O71" s="13"/>
      <c r="P71" s="13"/>
    </row>
    <row r="72" spans="1:18" x14ac:dyDescent="0.25">
      <c r="A72" t="str">
        <f t="shared" si="3"/>
        <v>RES XI</v>
      </c>
      <c r="B72" s="48">
        <v>30070</v>
      </c>
      <c r="C72" s="13" t="s">
        <v>68</v>
      </c>
      <c r="D72" s="11" t="s">
        <v>93</v>
      </c>
      <c r="E72" s="11" t="s">
        <v>89</v>
      </c>
      <c r="F72" s="3" t="str">
        <f t="shared" si="2"/>
        <v>DREW</v>
      </c>
      <c r="G72" s="11">
        <v>3</v>
      </c>
      <c r="H72" s="11">
        <v>3</v>
      </c>
      <c r="I72" s="13" t="s">
        <v>112</v>
      </c>
      <c r="J72" s="13" t="s">
        <v>112</v>
      </c>
      <c r="K72" s="13" t="s">
        <v>120</v>
      </c>
      <c r="L72" s="13"/>
      <c r="M72" s="13"/>
      <c r="N72" s="13"/>
      <c r="O72" s="13"/>
      <c r="P72" s="13"/>
    </row>
    <row r="73" spans="1:18" x14ac:dyDescent="0.25">
      <c r="A73" t="str">
        <f t="shared" si="3"/>
        <v>RES XI</v>
      </c>
      <c r="B73" s="48">
        <v>30072</v>
      </c>
      <c r="C73" s="14" t="s">
        <v>24</v>
      </c>
      <c r="D73" s="11" t="s">
        <v>93</v>
      </c>
      <c r="E73" s="11" t="s">
        <v>87</v>
      </c>
      <c r="F73" s="3" t="str">
        <f t="shared" si="2"/>
        <v>LOST</v>
      </c>
      <c r="G73" s="11">
        <v>0</v>
      </c>
      <c r="H73" s="11">
        <v>3</v>
      </c>
      <c r="I73" s="13"/>
      <c r="J73" s="13"/>
      <c r="K73" s="13"/>
      <c r="L73" s="13"/>
      <c r="M73" s="13"/>
      <c r="N73" s="13"/>
      <c r="O73" s="13"/>
      <c r="P73" s="13"/>
    </row>
    <row r="74" spans="1:18" x14ac:dyDescent="0.25">
      <c r="A74" t="str">
        <f t="shared" si="3"/>
        <v>RES XI</v>
      </c>
      <c r="B74" s="48">
        <v>30075</v>
      </c>
      <c r="C74" s="14" t="s">
        <v>47</v>
      </c>
      <c r="D74" s="11" t="s">
        <v>93</v>
      </c>
      <c r="E74" s="11" t="s">
        <v>87</v>
      </c>
      <c r="F74" s="3" t="str">
        <f t="shared" si="2"/>
        <v>WON</v>
      </c>
      <c r="G74" s="11">
        <v>2</v>
      </c>
      <c r="H74" s="11">
        <v>0</v>
      </c>
      <c r="I74" s="13" t="s">
        <v>121</v>
      </c>
      <c r="J74" s="13" t="s">
        <v>121</v>
      </c>
      <c r="K74" s="13"/>
      <c r="L74" s="13"/>
      <c r="M74" s="13"/>
      <c r="N74" s="13"/>
      <c r="O74" s="13"/>
      <c r="P74" s="13"/>
    </row>
    <row r="75" spans="1:18" x14ac:dyDescent="0.25">
      <c r="A75" t="str">
        <f t="shared" si="3"/>
        <v>RES XI</v>
      </c>
      <c r="B75" s="48">
        <v>30077</v>
      </c>
      <c r="C75" s="13" t="s">
        <v>68</v>
      </c>
      <c r="D75" s="11" t="s">
        <v>93</v>
      </c>
      <c r="E75" s="11" t="s">
        <v>87</v>
      </c>
      <c r="F75" s="3" t="str">
        <f t="shared" si="2"/>
        <v>DREW</v>
      </c>
      <c r="G75" s="11">
        <v>0</v>
      </c>
      <c r="H75" s="11">
        <v>0</v>
      </c>
      <c r="I75" s="13"/>
      <c r="J75" s="13"/>
      <c r="K75" s="13"/>
      <c r="L75" s="13"/>
      <c r="M75" s="13"/>
      <c r="N75" s="13"/>
      <c r="O75" s="13"/>
      <c r="P75" s="13"/>
    </row>
    <row r="76" spans="1:18" x14ac:dyDescent="0.25">
      <c r="B76" s="58" t="s">
        <v>122</v>
      </c>
      <c r="C76" s="59"/>
      <c r="D76" s="59"/>
      <c r="E76" s="59"/>
      <c r="F76" s="59"/>
      <c r="G76" s="59"/>
      <c r="H76" s="59"/>
      <c r="J76" s="4"/>
    </row>
    <row r="77" spans="1:18" x14ac:dyDescent="0.25">
      <c r="B77" s="46" t="s">
        <v>81</v>
      </c>
      <c r="C77" s="6" t="s">
        <v>82</v>
      </c>
      <c r="D77" s="6" t="s">
        <v>83</v>
      </c>
      <c r="E77" s="7" t="s">
        <v>84</v>
      </c>
      <c r="F77" s="7" t="s">
        <v>85</v>
      </c>
      <c r="G77" s="8" t="s">
        <v>86</v>
      </c>
      <c r="H77" s="8" t="s">
        <v>87</v>
      </c>
      <c r="I77" s="63" t="s">
        <v>371</v>
      </c>
      <c r="J77" s="63"/>
      <c r="K77" s="63"/>
      <c r="L77" s="63"/>
      <c r="M77" s="63"/>
      <c r="N77" s="63"/>
      <c r="O77" s="63"/>
      <c r="P77" s="63"/>
      <c r="Q77" s="63"/>
      <c r="R77" s="63"/>
    </row>
    <row r="78" spans="1:18" x14ac:dyDescent="0.25">
      <c r="A78" t="str">
        <f>$B$76</f>
        <v>3RD XI</v>
      </c>
      <c r="B78" s="47">
        <v>29834</v>
      </c>
      <c r="C78" t="s">
        <v>42</v>
      </c>
      <c r="D78" s="11" t="s">
        <v>91</v>
      </c>
      <c r="E78" s="3" t="s">
        <v>87</v>
      </c>
      <c r="F78" s="3" t="str">
        <f t="shared" ref="F78:F104" si="4">IF(G78&gt;H78,"WON",IF(H78&gt;G78,"LOST","DREW"))</f>
        <v>DREW</v>
      </c>
      <c r="G78" s="3">
        <v>1</v>
      </c>
      <c r="H78" s="3">
        <v>1</v>
      </c>
      <c r="I78" t="s">
        <v>123</v>
      </c>
    </row>
    <row r="79" spans="1:18" x14ac:dyDescent="0.25">
      <c r="A79" t="str">
        <f t="shared" ref="A79:A104" si="5">$B$76</f>
        <v>3RD XI</v>
      </c>
      <c r="B79" s="47">
        <v>29837</v>
      </c>
      <c r="C79" t="s">
        <v>28</v>
      </c>
      <c r="D79" s="11" t="s">
        <v>91</v>
      </c>
      <c r="E79" s="3" t="s">
        <v>89</v>
      </c>
      <c r="F79" s="3" t="str">
        <f t="shared" si="4"/>
        <v>DREW</v>
      </c>
      <c r="G79" s="3">
        <v>1</v>
      </c>
      <c r="H79" s="3">
        <v>1</v>
      </c>
      <c r="I79" t="s">
        <v>105</v>
      </c>
    </row>
    <row r="80" spans="1:18" x14ac:dyDescent="0.25">
      <c r="A80" t="str">
        <f t="shared" si="5"/>
        <v>3RD XI</v>
      </c>
      <c r="B80" s="47">
        <v>29841</v>
      </c>
      <c r="C80" t="s">
        <v>68</v>
      </c>
      <c r="D80" s="11" t="s">
        <v>91</v>
      </c>
      <c r="E80" s="3" t="s">
        <v>89</v>
      </c>
      <c r="F80" s="3" t="str">
        <f t="shared" si="4"/>
        <v>DREW</v>
      </c>
      <c r="G80" s="3">
        <v>2</v>
      </c>
      <c r="H80" s="3">
        <v>2</v>
      </c>
      <c r="I80" t="s">
        <v>102</v>
      </c>
      <c r="J80" t="s">
        <v>111</v>
      </c>
    </row>
    <row r="81" spans="1:17" x14ac:dyDescent="0.25">
      <c r="A81" t="str">
        <f t="shared" si="5"/>
        <v>3RD XI</v>
      </c>
      <c r="B81" s="47">
        <v>29862</v>
      </c>
      <c r="C81" t="s">
        <v>34</v>
      </c>
      <c r="D81" s="11" t="s">
        <v>93</v>
      </c>
      <c r="E81" s="3" t="s">
        <v>89</v>
      </c>
      <c r="F81" s="3" t="str">
        <f t="shared" si="4"/>
        <v>LOST</v>
      </c>
      <c r="G81" s="3">
        <v>1</v>
      </c>
      <c r="H81" s="3">
        <v>2</v>
      </c>
      <c r="I81" t="s">
        <v>124</v>
      </c>
    </row>
    <row r="82" spans="1:17" x14ac:dyDescent="0.25">
      <c r="A82" t="str">
        <f t="shared" si="5"/>
        <v>3RD XI</v>
      </c>
      <c r="B82" s="47">
        <v>29869</v>
      </c>
      <c r="C82" t="s">
        <v>10</v>
      </c>
      <c r="D82" s="11" t="s">
        <v>93</v>
      </c>
      <c r="E82" s="3" t="s">
        <v>89</v>
      </c>
      <c r="F82" s="3" t="str">
        <f t="shared" si="4"/>
        <v>WON</v>
      </c>
      <c r="G82" s="3">
        <v>4</v>
      </c>
      <c r="H82" s="3">
        <v>2</v>
      </c>
      <c r="I82" t="s">
        <v>109</v>
      </c>
      <c r="J82" t="s">
        <v>109</v>
      </c>
      <c r="K82" t="s">
        <v>124</v>
      </c>
      <c r="L82" t="s">
        <v>125</v>
      </c>
    </row>
    <row r="83" spans="1:17" x14ac:dyDescent="0.25">
      <c r="A83" t="str">
        <f t="shared" si="5"/>
        <v>3RD XI</v>
      </c>
      <c r="B83" s="47">
        <v>29876</v>
      </c>
      <c r="C83" t="s">
        <v>37</v>
      </c>
      <c r="D83" s="11" t="s">
        <v>93</v>
      </c>
      <c r="E83" s="3" t="s">
        <v>87</v>
      </c>
      <c r="F83" s="3" t="str">
        <f t="shared" si="4"/>
        <v>WON</v>
      </c>
      <c r="G83" s="3">
        <v>6</v>
      </c>
      <c r="H83" s="3">
        <v>2</v>
      </c>
      <c r="I83" t="s">
        <v>105</v>
      </c>
      <c r="J83" t="s">
        <v>105</v>
      </c>
      <c r="K83" t="s">
        <v>105</v>
      </c>
      <c r="L83" t="s">
        <v>105</v>
      </c>
      <c r="M83" t="s">
        <v>109</v>
      </c>
      <c r="N83" t="s">
        <v>125</v>
      </c>
    </row>
    <row r="84" spans="1:17" x14ac:dyDescent="0.25">
      <c r="A84" t="str">
        <f t="shared" si="5"/>
        <v>3RD XI</v>
      </c>
      <c r="B84" s="47">
        <v>29883</v>
      </c>
      <c r="C84" t="s">
        <v>126</v>
      </c>
      <c r="D84" s="11" t="s">
        <v>88</v>
      </c>
      <c r="E84" s="3" t="s">
        <v>89</v>
      </c>
      <c r="F84" s="3" t="str">
        <f t="shared" si="4"/>
        <v>WON</v>
      </c>
      <c r="G84" s="3">
        <v>9</v>
      </c>
      <c r="H84" s="3">
        <v>0</v>
      </c>
      <c r="I84" t="s">
        <v>105</v>
      </c>
      <c r="J84" t="s">
        <v>105</v>
      </c>
      <c r="K84" t="s">
        <v>124</v>
      </c>
      <c r="L84" t="s">
        <v>124</v>
      </c>
      <c r="M84" t="s">
        <v>121</v>
      </c>
      <c r="N84" t="s">
        <v>121</v>
      </c>
      <c r="O84" t="s">
        <v>125</v>
      </c>
      <c r="P84" t="s">
        <v>125</v>
      </c>
      <c r="Q84" t="s">
        <v>118</v>
      </c>
    </row>
    <row r="85" spans="1:17" x14ac:dyDescent="0.25">
      <c r="A85" t="str">
        <f t="shared" si="5"/>
        <v>3RD XI</v>
      </c>
      <c r="B85" s="47">
        <v>29890</v>
      </c>
      <c r="C85" t="s">
        <v>47</v>
      </c>
      <c r="D85" s="11" t="s">
        <v>93</v>
      </c>
      <c r="E85" s="3" t="s">
        <v>87</v>
      </c>
      <c r="F85" s="3" t="str">
        <f t="shared" si="4"/>
        <v>WON</v>
      </c>
      <c r="G85" s="3">
        <v>1</v>
      </c>
      <c r="H85" s="3">
        <v>0</v>
      </c>
      <c r="I85" t="s">
        <v>105</v>
      </c>
    </row>
    <row r="86" spans="1:17" x14ac:dyDescent="0.25">
      <c r="A86" t="str">
        <f t="shared" si="5"/>
        <v>3RD XI</v>
      </c>
      <c r="B86" s="47">
        <v>29897</v>
      </c>
      <c r="C86" t="s">
        <v>59</v>
      </c>
      <c r="D86" s="11" t="s">
        <v>93</v>
      </c>
      <c r="E86" s="3" t="s">
        <v>87</v>
      </c>
      <c r="F86" s="3" t="str">
        <f t="shared" si="4"/>
        <v>WON</v>
      </c>
      <c r="G86" s="3">
        <v>6</v>
      </c>
      <c r="H86" s="3">
        <v>0</v>
      </c>
      <c r="I86" t="s">
        <v>124</v>
      </c>
      <c r="J86" t="s">
        <v>124</v>
      </c>
      <c r="K86" t="s">
        <v>109</v>
      </c>
      <c r="L86" t="s">
        <v>109</v>
      </c>
      <c r="M86" t="s">
        <v>125</v>
      </c>
      <c r="N86" t="s">
        <v>125</v>
      </c>
    </row>
    <row r="87" spans="1:17" x14ac:dyDescent="0.25">
      <c r="A87" t="str">
        <f t="shared" si="5"/>
        <v>3RD XI</v>
      </c>
      <c r="B87" s="47">
        <v>29904</v>
      </c>
      <c r="C87" t="s">
        <v>1</v>
      </c>
      <c r="D87" s="11" t="s">
        <v>93</v>
      </c>
      <c r="E87" s="3" t="s">
        <v>89</v>
      </c>
      <c r="F87" s="3" t="str">
        <f t="shared" si="4"/>
        <v>WON</v>
      </c>
      <c r="G87" s="3">
        <v>6</v>
      </c>
      <c r="H87" s="3">
        <v>1</v>
      </c>
      <c r="I87" t="s">
        <v>124</v>
      </c>
      <c r="J87" t="s">
        <v>124</v>
      </c>
      <c r="K87" t="s">
        <v>118</v>
      </c>
      <c r="L87" t="s">
        <v>118</v>
      </c>
      <c r="M87" t="s">
        <v>121</v>
      </c>
      <c r="N87" t="s">
        <v>112</v>
      </c>
    </row>
    <row r="88" spans="1:17" x14ac:dyDescent="0.25">
      <c r="A88" t="str">
        <f t="shared" si="5"/>
        <v>3RD XI</v>
      </c>
      <c r="B88" s="47">
        <v>29911</v>
      </c>
      <c r="C88" t="s">
        <v>54</v>
      </c>
      <c r="D88" s="11" t="s">
        <v>88</v>
      </c>
      <c r="E88" s="3" t="s">
        <v>89</v>
      </c>
      <c r="F88" s="3" t="str">
        <f t="shared" si="4"/>
        <v>LOST</v>
      </c>
      <c r="G88" s="3">
        <v>0</v>
      </c>
      <c r="H88" s="3">
        <v>2</v>
      </c>
    </row>
    <row r="89" spans="1:17" x14ac:dyDescent="0.25">
      <c r="A89" t="str">
        <f t="shared" si="5"/>
        <v>3RD XI</v>
      </c>
      <c r="B89" s="47">
        <v>29918</v>
      </c>
      <c r="C89" t="s">
        <v>77</v>
      </c>
      <c r="D89" s="11" t="s">
        <v>93</v>
      </c>
      <c r="E89" s="3" t="s">
        <v>89</v>
      </c>
      <c r="F89" s="3" t="str">
        <f t="shared" si="4"/>
        <v>WON</v>
      </c>
      <c r="G89" s="3">
        <v>4</v>
      </c>
      <c r="H89" s="3">
        <v>2</v>
      </c>
      <c r="I89" t="s">
        <v>118</v>
      </c>
      <c r="J89" t="s">
        <v>115</v>
      </c>
      <c r="K89" t="s">
        <v>125</v>
      </c>
      <c r="L89" t="s">
        <v>125</v>
      </c>
    </row>
    <row r="90" spans="1:17" x14ac:dyDescent="0.25">
      <c r="A90" t="str">
        <f t="shared" si="5"/>
        <v>3RD XI</v>
      </c>
      <c r="B90" s="47">
        <v>29925</v>
      </c>
      <c r="C90" t="s">
        <v>47</v>
      </c>
      <c r="D90" s="11" t="s">
        <v>93</v>
      </c>
      <c r="E90" s="3" t="s">
        <v>89</v>
      </c>
      <c r="F90" s="3" t="str">
        <f t="shared" si="4"/>
        <v>WON</v>
      </c>
      <c r="G90" s="3">
        <v>2</v>
      </c>
      <c r="H90" s="3">
        <v>0</v>
      </c>
      <c r="I90" t="s">
        <v>109</v>
      </c>
      <c r="J90" t="s">
        <v>124</v>
      </c>
    </row>
    <row r="91" spans="1:17" x14ac:dyDescent="0.25">
      <c r="A91" t="str">
        <f t="shared" si="5"/>
        <v>3RD XI</v>
      </c>
      <c r="B91" s="47">
        <v>29981</v>
      </c>
      <c r="C91" t="s">
        <v>60</v>
      </c>
      <c r="D91" s="11" t="s">
        <v>93</v>
      </c>
      <c r="E91" s="3" t="s">
        <v>89</v>
      </c>
      <c r="F91" s="3" t="str">
        <f t="shared" si="4"/>
        <v>WON</v>
      </c>
      <c r="G91" s="3">
        <v>2</v>
      </c>
      <c r="H91" s="3">
        <v>0</v>
      </c>
      <c r="I91" t="s">
        <v>124</v>
      </c>
      <c r="J91" t="s">
        <v>127</v>
      </c>
    </row>
    <row r="92" spans="1:17" x14ac:dyDescent="0.25">
      <c r="A92" t="str">
        <f t="shared" si="5"/>
        <v>3RD XI</v>
      </c>
      <c r="B92" s="47">
        <v>29988</v>
      </c>
      <c r="C92" t="s">
        <v>34</v>
      </c>
      <c r="D92" s="11" t="s">
        <v>93</v>
      </c>
      <c r="E92" s="3" t="s">
        <v>87</v>
      </c>
      <c r="F92" s="3" t="str">
        <f t="shared" si="4"/>
        <v>WON</v>
      </c>
      <c r="G92" s="3">
        <v>2</v>
      </c>
      <c r="H92" s="3">
        <v>0</v>
      </c>
      <c r="I92" t="s">
        <v>118</v>
      </c>
      <c r="J92" t="s">
        <v>128</v>
      </c>
    </row>
    <row r="93" spans="1:17" x14ac:dyDescent="0.25">
      <c r="A93" t="str">
        <f t="shared" si="5"/>
        <v>3RD XI</v>
      </c>
      <c r="B93" s="47">
        <v>30002</v>
      </c>
      <c r="C93" t="s">
        <v>59</v>
      </c>
      <c r="D93" s="11" t="s">
        <v>93</v>
      </c>
      <c r="E93" s="3" t="s">
        <v>89</v>
      </c>
      <c r="F93" s="3" t="str">
        <f t="shared" si="4"/>
        <v>WON</v>
      </c>
      <c r="G93" s="3">
        <v>4</v>
      </c>
      <c r="H93" s="3">
        <v>0</v>
      </c>
      <c r="I93" t="s">
        <v>124</v>
      </c>
      <c r="J93" t="s">
        <v>124</v>
      </c>
      <c r="K93" t="s">
        <v>124</v>
      </c>
      <c r="L93" t="s">
        <v>121</v>
      </c>
    </row>
    <row r="94" spans="1:17" x14ac:dyDescent="0.25">
      <c r="A94" t="str">
        <f t="shared" si="5"/>
        <v>3RD XI</v>
      </c>
      <c r="B94" s="47">
        <v>30009</v>
      </c>
      <c r="C94" t="s">
        <v>1</v>
      </c>
      <c r="D94" s="11" t="s">
        <v>93</v>
      </c>
      <c r="E94" s="3" t="s">
        <v>87</v>
      </c>
      <c r="F94" s="3" t="str">
        <f t="shared" si="4"/>
        <v>WON</v>
      </c>
      <c r="G94" s="3">
        <v>4</v>
      </c>
      <c r="H94" s="3">
        <v>3</v>
      </c>
      <c r="I94" t="s">
        <v>124</v>
      </c>
      <c r="J94" t="s">
        <v>124</v>
      </c>
      <c r="K94" t="s">
        <v>121</v>
      </c>
      <c r="L94" t="s">
        <v>129</v>
      </c>
    </row>
    <row r="95" spans="1:17" x14ac:dyDescent="0.25">
      <c r="A95" t="str">
        <f t="shared" si="5"/>
        <v>3RD XI</v>
      </c>
      <c r="B95" s="47">
        <v>30016</v>
      </c>
      <c r="C95" t="s">
        <v>10</v>
      </c>
      <c r="D95" s="11" t="s">
        <v>93</v>
      </c>
      <c r="E95" s="3" t="s">
        <v>87</v>
      </c>
      <c r="F95" s="3" t="str">
        <f t="shared" si="4"/>
        <v>WON</v>
      </c>
      <c r="G95" s="3">
        <v>1</v>
      </c>
      <c r="H95" s="3">
        <v>0</v>
      </c>
      <c r="I95" t="s">
        <v>130</v>
      </c>
    </row>
    <row r="96" spans="1:17" x14ac:dyDescent="0.25">
      <c r="A96" t="str">
        <f t="shared" si="5"/>
        <v>3RD XI</v>
      </c>
      <c r="B96" s="47">
        <v>30023</v>
      </c>
      <c r="C96" t="s">
        <v>0</v>
      </c>
      <c r="D96" s="11" t="s">
        <v>93</v>
      </c>
      <c r="E96" s="3" t="s">
        <v>89</v>
      </c>
      <c r="F96" s="3" t="str">
        <f t="shared" si="4"/>
        <v>WON</v>
      </c>
      <c r="G96" s="3">
        <v>2</v>
      </c>
      <c r="H96" s="3">
        <v>0</v>
      </c>
      <c r="I96" t="s">
        <v>109</v>
      </c>
      <c r="J96" t="s">
        <v>124</v>
      </c>
    </row>
    <row r="97" spans="1:18" x14ac:dyDescent="0.25">
      <c r="A97" t="str">
        <f t="shared" si="5"/>
        <v>3RD XI</v>
      </c>
      <c r="B97" s="47">
        <v>30030</v>
      </c>
      <c r="C97" t="s">
        <v>6</v>
      </c>
      <c r="D97" s="11" t="s">
        <v>93</v>
      </c>
      <c r="E97" s="3" t="s">
        <v>87</v>
      </c>
      <c r="F97" s="3" t="str">
        <f t="shared" si="4"/>
        <v>WON</v>
      </c>
      <c r="G97" s="3">
        <v>4</v>
      </c>
      <c r="H97" s="3">
        <v>2</v>
      </c>
      <c r="I97" t="s">
        <v>124</v>
      </c>
      <c r="J97" t="s">
        <v>129</v>
      </c>
      <c r="K97" t="s">
        <v>129</v>
      </c>
      <c r="L97" t="s">
        <v>118</v>
      </c>
    </row>
    <row r="98" spans="1:18" x14ac:dyDescent="0.25">
      <c r="A98" t="str">
        <f t="shared" si="5"/>
        <v>3RD XI</v>
      </c>
      <c r="B98" s="47">
        <v>30037</v>
      </c>
      <c r="C98" t="s">
        <v>60</v>
      </c>
      <c r="D98" s="11" t="s">
        <v>93</v>
      </c>
      <c r="E98" s="3" t="s">
        <v>87</v>
      </c>
      <c r="F98" s="3" t="str">
        <f t="shared" si="4"/>
        <v>LOST</v>
      </c>
      <c r="G98" s="3">
        <v>1</v>
      </c>
      <c r="H98" s="3">
        <v>6</v>
      </c>
      <c r="I98" t="s">
        <v>118</v>
      </c>
    </row>
    <row r="99" spans="1:18" x14ac:dyDescent="0.25">
      <c r="A99" t="str">
        <f t="shared" si="5"/>
        <v>3RD XI</v>
      </c>
      <c r="B99" s="47">
        <v>30044</v>
      </c>
      <c r="C99" t="s">
        <v>0</v>
      </c>
      <c r="D99" s="11" t="s">
        <v>93</v>
      </c>
      <c r="E99" s="3" t="s">
        <v>87</v>
      </c>
      <c r="F99" s="3" t="str">
        <f t="shared" si="4"/>
        <v>WON</v>
      </c>
      <c r="G99" s="3">
        <v>1</v>
      </c>
      <c r="H99" s="3">
        <v>0</v>
      </c>
      <c r="I99" t="s">
        <v>118</v>
      </c>
    </row>
    <row r="100" spans="1:18" x14ac:dyDescent="0.25">
      <c r="A100" t="str">
        <f t="shared" si="5"/>
        <v>3RD XI</v>
      </c>
      <c r="B100" s="48">
        <v>30056</v>
      </c>
      <c r="C100" t="s">
        <v>37</v>
      </c>
      <c r="D100" s="11" t="s">
        <v>93</v>
      </c>
      <c r="E100" s="3" t="s">
        <v>89</v>
      </c>
      <c r="F100" s="3" t="str">
        <f t="shared" si="4"/>
        <v>DREW</v>
      </c>
      <c r="G100" s="3">
        <v>2</v>
      </c>
      <c r="H100" s="3">
        <v>2</v>
      </c>
      <c r="I100" t="s">
        <v>118</v>
      </c>
      <c r="J100" t="s">
        <v>124</v>
      </c>
    </row>
    <row r="101" spans="1:18" x14ac:dyDescent="0.25">
      <c r="A101" t="str">
        <f t="shared" si="5"/>
        <v>3RD XI</v>
      </c>
      <c r="B101" s="48">
        <v>30058</v>
      </c>
      <c r="C101" t="s">
        <v>6</v>
      </c>
      <c r="D101" s="11" t="s">
        <v>93</v>
      </c>
      <c r="E101" s="3" t="s">
        <v>89</v>
      </c>
      <c r="F101" s="3" t="str">
        <f t="shared" si="4"/>
        <v>WON</v>
      </c>
      <c r="G101" s="3">
        <v>1</v>
      </c>
      <c r="H101" s="3">
        <v>0</v>
      </c>
      <c r="I101" t="s">
        <v>118</v>
      </c>
    </row>
    <row r="102" spans="1:18" x14ac:dyDescent="0.25">
      <c r="A102" t="str">
        <f t="shared" si="5"/>
        <v>3RD XI</v>
      </c>
      <c r="B102" s="48">
        <v>30062</v>
      </c>
      <c r="C102" t="s">
        <v>77</v>
      </c>
      <c r="D102" s="11" t="s">
        <v>93</v>
      </c>
      <c r="E102" s="3" t="s">
        <v>87</v>
      </c>
      <c r="F102" s="3" t="str">
        <f t="shared" si="4"/>
        <v>LOST</v>
      </c>
      <c r="G102" s="3">
        <v>1</v>
      </c>
      <c r="H102" s="3">
        <v>3</v>
      </c>
      <c r="I102" t="s">
        <v>131</v>
      </c>
    </row>
    <row r="103" spans="1:18" x14ac:dyDescent="0.25">
      <c r="A103" t="str">
        <f t="shared" si="5"/>
        <v>3RD XI</v>
      </c>
      <c r="B103" s="48">
        <v>30065</v>
      </c>
      <c r="C103" t="s">
        <v>36</v>
      </c>
      <c r="D103" s="11" t="s">
        <v>93</v>
      </c>
      <c r="E103" s="3" t="s">
        <v>89</v>
      </c>
      <c r="F103" s="3" t="str">
        <f t="shared" si="4"/>
        <v>WON</v>
      </c>
      <c r="G103" s="3">
        <v>3</v>
      </c>
      <c r="H103" s="3">
        <v>0</v>
      </c>
      <c r="I103" t="s">
        <v>132</v>
      </c>
      <c r="J103" t="s">
        <v>132</v>
      </c>
      <c r="K103" t="s">
        <v>132</v>
      </c>
    </row>
    <row r="104" spans="1:18" x14ac:dyDescent="0.25">
      <c r="A104" t="str">
        <f t="shared" si="5"/>
        <v>3RD XI</v>
      </c>
      <c r="B104" s="48">
        <v>30079</v>
      </c>
      <c r="C104" t="s">
        <v>36</v>
      </c>
      <c r="D104" s="11" t="s">
        <v>93</v>
      </c>
      <c r="E104" s="3" t="s">
        <v>87</v>
      </c>
      <c r="F104" s="3" t="str">
        <f t="shared" si="4"/>
        <v>WON</v>
      </c>
      <c r="G104" s="3">
        <v>2</v>
      </c>
      <c r="H104" s="3">
        <v>0</v>
      </c>
      <c r="I104" t="s">
        <v>124</v>
      </c>
      <c r="J104" t="s">
        <v>133</v>
      </c>
    </row>
    <row r="105" spans="1:18" x14ac:dyDescent="0.25">
      <c r="B105" s="58" t="s">
        <v>134</v>
      </c>
      <c r="C105" s="59"/>
      <c r="D105" s="59"/>
      <c r="E105" s="59"/>
      <c r="F105" s="59"/>
      <c r="G105" s="59"/>
      <c r="H105" s="59"/>
      <c r="J105" s="4"/>
    </row>
    <row r="106" spans="1:18" x14ac:dyDescent="0.25">
      <c r="B106" s="46" t="s">
        <v>81</v>
      </c>
      <c r="C106" s="6" t="s">
        <v>82</v>
      </c>
      <c r="D106" s="6" t="s">
        <v>83</v>
      </c>
      <c r="E106" s="7" t="s">
        <v>84</v>
      </c>
      <c r="F106" s="7" t="s">
        <v>85</v>
      </c>
      <c r="G106" s="8" t="s">
        <v>86</v>
      </c>
      <c r="H106" s="8" t="s">
        <v>87</v>
      </c>
      <c r="I106" s="63" t="s">
        <v>371</v>
      </c>
      <c r="J106" s="63"/>
      <c r="K106" s="63"/>
      <c r="L106" s="63"/>
      <c r="M106" s="63"/>
      <c r="N106" s="63"/>
      <c r="O106" s="63"/>
      <c r="P106" s="63"/>
      <c r="Q106" s="63"/>
      <c r="R106" s="63"/>
    </row>
    <row r="107" spans="1:18" x14ac:dyDescent="0.25">
      <c r="A107" t="str">
        <f t="shared" ref="A107:A135" si="6">$B$105</f>
        <v>4TH XI</v>
      </c>
      <c r="B107" s="47">
        <v>29837</v>
      </c>
      <c r="C107" s="9" t="s">
        <v>68</v>
      </c>
      <c r="D107" t="s">
        <v>91</v>
      </c>
      <c r="E107" s="3" t="s">
        <v>89</v>
      </c>
      <c r="F107" s="3" t="str">
        <f t="shared" ref="F107:F135" si="7">IF(G107&gt;H107,"WON",IF(H107&gt;G107,"LOST","DREW"))</f>
        <v>LOST</v>
      </c>
      <c r="G107" s="3">
        <v>0</v>
      </c>
      <c r="H107" s="3">
        <v>5</v>
      </c>
    </row>
    <row r="108" spans="1:18" x14ac:dyDescent="0.25">
      <c r="A108" t="str">
        <f t="shared" si="6"/>
        <v>4TH XI</v>
      </c>
      <c r="B108" s="47">
        <v>29862</v>
      </c>
      <c r="C108" s="9" t="s">
        <v>34</v>
      </c>
      <c r="D108" t="s">
        <v>93</v>
      </c>
      <c r="E108" s="3" t="s">
        <v>89</v>
      </c>
      <c r="F108" s="3" t="str">
        <f t="shared" si="7"/>
        <v>LOST</v>
      </c>
      <c r="G108" s="3">
        <v>1</v>
      </c>
      <c r="H108" s="3">
        <v>3</v>
      </c>
      <c r="I108" t="s">
        <v>97</v>
      </c>
    </row>
    <row r="109" spans="1:18" x14ac:dyDescent="0.25">
      <c r="A109" t="str">
        <f t="shared" si="6"/>
        <v>4TH XI</v>
      </c>
      <c r="B109" s="47">
        <v>29869</v>
      </c>
      <c r="C109" s="9" t="s">
        <v>38</v>
      </c>
      <c r="D109" t="s">
        <v>88</v>
      </c>
      <c r="E109" s="3" t="s">
        <v>89</v>
      </c>
      <c r="F109" s="3" t="str">
        <f t="shared" si="7"/>
        <v>LOST</v>
      </c>
      <c r="G109" s="3">
        <v>0</v>
      </c>
      <c r="H109" s="3">
        <v>1</v>
      </c>
    </row>
    <row r="110" spans="1:18" x14ac:dyDescent="0.25">
      <c r="A110" t="str">
        <f t="shared" si="6"/>
        <v>4TH XI</v>
      </c>
      <c r="B110" s="47">
        <v>29876</v>
      </c>
      <c r="C110" s="9" t="s">
        <v>58</v>
      </c>
      <c r="D110" t="s">
        <v>88</v>
      </c>
      <c r="E110" s="3" t="s">
        <v>87</v>
      </c>
      <c r="F110" s="3" t="str">
        <f t="shared" si="7"/>
        <v>WON</v>
      </c>
      <c r="G110" s="3">
        <v>6</v>
      </c>
      <c r="H110" s="3">
        <v>2</v>
      </c>
      <c r="I110" t="s">
        <v>130</v>
      </c>
      <c r="J110" t="s">
        <v>130</v>
      </c>
      <c r="K110" t="s">
        <v>135</v>
      </c>
      <c r="L110" t="s">
        <v>136</v>
      </c>
      <c r="M110" t="s">
        <v>137</v>
      </c>
      <c r="N110" t="s">
        <v>138</v>
      </c>
    </row>
    <row r="111" spans="1:18" x14ac:dyDescent="0.25">
      <c r="A111" t="str">
        <f t="shared" si="6"/>
        <v>4TH XI</v>
      </c>
      <c r="B111" s="47">
        <v>29883</v>
      </c>
      <c r="C111" s="9" t="s">
        <v>60</v>
      </c>
      <c r="D111" t="s">
        <v>93</v>
      </c>
      <c r="E111" s="3" t="s">
        <v>89</v>
      </c>
      <c r="F111" s="3" t="str">
        <f t="shared" si="7"/>
        <v>WON</v>
      </c>
      <c r="G111" s="3">
        <v>4</v>
      </c>
      <c r="H111" s="3">
        <v>2</v>
      </c>
      <c r="I111" t="s">
        <v>130</v>
      </c>
      <c r="J111" t="s">
        <v>130</v>
      </c>
      <c r="K111" t="s">
        <v>139</v>
      </c>
      <c r="L111" t="s">
        <v>138</v>
      </c>
    </row>
    <row r="112" spans="1:18" x14ac:dyDescent="0.25">
      <c r="A112" t="str">
        <f t="shared" si="6"/>
        <v>4TH XI</v>
      </c>
      <c r="B112" s="47">
        <v>29890</v>
      </c>
      <c r="C112" s="9" t="s">
        <v>37</v>
      </c>
      <c r="D112" t="s">
        <v>93</v>
      </c>
      <c r="E112" s="3" t="s">
        <v>89</v>
      </c>
      <c r="F112" s="3" t="str">
        <f t="shared" si="7"/>
        <v>DREW</v>
      </c>
      <c r="G112" s="3">
        <v>0</v>
      </c>
      <c r="H112" s="3">
        <v>0</v>
      </c>
    </row>
    <row r="113" spans="1:15" x14ac:dyDescent="0.25">
      <c r="A113" t="str">
        <f t="shared" si="6"/>
        <v>4TH XI</v>
      </c>
      <c r="B113" s="47">
        <v>29897</v>
      </c>
      <c r="C113" s="9" t="s">
        <v>49</v>
      </c>
      <c r="D113" t="s">
        <v>88</v>
      </c>
      <c r="E113" s="3" t="s">
        <v>89</v>
      </c>
      <c r="F113" s="3" t="str">
        <f t="shared" si="7"/>
        <v>WON</v>
      </c>
      <c r="G113" s="3">
        <v>2</v>
      </c>
      <c r="H113" s="3">
        <v>1</v>
      </c>
      <c r="I113" t="s">
        <v>130</v>
      </c>
      <c r="J113" t="s">
        <v>137</v>
      </c>
    </row>
    <row r="114" spans="1:15" x14ac:dyDescent="0.25">
      <c r="A114" t="str">
        <f t="shared" si="6"/>
        <v>4TH XI</v>
      </c>
      <c r="B114" s="47">
        <v>29904</v>
      </c>
      <c r="C114" s="9" t="s">
        <v>59</v>
      </c>
      <c r="D114" t="s">
        <v>93</v>
      </c>
      <c r="E114" s="3" t="s">
        <v>87</v>
      </c>
      <c r="F114" s="3" t="str">
        <f t="shared" si="7"/>
        <v>WON</v>
      </c>
      <c r="G114" s="3">
        <v>5</v>
      </c>
      <c r="H114" s="3">
        <v>1</v>
      </c>
      <c r="I114" t="s">
        <v>139</v>
      </c>
      <c r="J114" t="s">
        <v>139</v>
      </c>
      <c r="K114" t="s">
        <v>135</v>
      </c>
      <c r="L114" t="s">
        <v>140</v>
      </c>
      <c r="M114" t="s">
        <v>138</v>
      </c>
    </row>
    <row r="115" spans="1:15" x14ac:dyDescent="0.25">
      <c r="A115" t="str">
        <f t="shared" si="6"/>
        <v>4TH XI</v>
      </c>
      <c r="B115" s="47">
        <v>29911</v>
      </c>
      <c r="C115" s="9" t="s">
        <v>77</v>
      </c>
      <c r="D115" t="s">
        <v>93</v>
      </c>
      <c r="E115" s="3" t="s">
        <v>87</v>
      </c>
      <c r="F115" s="3" t="str">
        <f t="shared" si="7"/>
        <v>LOST</v>
      </c>
      <c r="G115" s="3">
        <v>1</v>
      </c>
      <c r="H115" s="3">
        <v>2</v>
      </c>
      <c r="I115" t="s">
        <v>137</v>
      </c>
    </row>
    <row r="116" spans="1:15" x14ac:dyDescent="0.25">
      <c r="A116" t="str">
        <f t="shared" si="6"/>
        <v>4TH XI</v>
      </c>
      <c r="B116" s="47">
        <v>29918</v>
      </c>
      <c r="C116" s="9" t="s">
        <v>76</v>
      </c>
      <c r="D116" t="s">
        <v>88</v>
      </c>
      <c r="E116" s="3" t="s">
        <v>87</v>
      </c>
      <c r="F116" s="3" t="str">
        <f t="shared" si="7"/>
        <v>WON</v>
      </c>
      <c r="G116" s="3">
        <v>3</v>
      </c>
      <c r="H116" s="3">
        <v>2</v>
      </c>
      <c r="I116" t="s">
        <v>130</v>
      </c>
      <c r="J116" t="s">
        <v>139</v>
      </c>
      <c r="K116" t="s">
        <v>141</v>
      </c>
    </row>
    <row r="117" spans="1:15" x14ac:dyDescent="0.25">
      <c r="A117" t="str">
        <f t="shared" si="6"/>
        <v>4TH XI</v>
      </c>
      <c r="B117" s="47">
        <v>29925</v>
      </c>
      <c r="C117" s="9" t="s">
        <v>1</v>
      </c>
      <c r="D117" t="s">
        <v>93</v>
      </c>
      <c r="E117" s="3" t="s">
        <v>89</v>
      </c>
      <c r="F117" s="3" t="str">
        <f t="shared" si="7"/>
        <v>DREW</v>
      </c>
      <c r="G117" s="3">
        <v>3</v>
      </c>
      <c r="H117" s="3">
        <v>3</v>
      </c>
      <c r="I117" t="s">
        <v>130</v>
      </c>
      <c r="J117" t="s">
        <v>130</v>
      </c>
      <c r="K117" t="s">
        <v>130</v>
      </c>
    </row>
    <row r="118" spans="1:15" x14ac:dyDescent="0.25">
      <c r="A118" t="str">
        <f t="shared" si="6"/>
        <v>4TH XI</v>
      </c>
      <c r="B118" s="47">
        <v>29939</v>
      </c>
      <c r="C118" s="9" t="s">
        <v>48</v>
      </c>
      <c r="D118" t="s">
        <v>93</v>
      </c>
      <c r="E118" s="3" t="s">
        <v>87</v>
      </c>
      <c r="F118" s="3" t="str">
        <f t="shared" si="7"/>
        <v>DREW</v>
      </c>
      <c r="G118" s="3">
        <v>2</v>
      </c>
      <c r="H118" s="3">
        <v>2</v>
      </c>
      <c r="I118" t="s">
        <v>142</v>
      </c>
      <c r="J118" t="s">
        <v>143</v>
      </c>
    </row>
    <row r="119" spans="1:15" x14ac:dyDescent="0.25">
      <c r="A119" t="str">
        <f t="shared" si="6"/>
        <v>4TH XI</v>
      </c>
      <c r="B119" s="47">
        <v>29953</v>
      </c>
      <c r="C119" s="9" t="s">
        <v>22</v>
      </c>
      <c r="D119" t="s">
        <v>88</v>
      </c>
      <c r="E119" s="3" t="s">
        <v>89</v>
      </c>
      <c r="F119" s="3" t="str">
        <f t="shared" si="7"/>
        <v>WON</v>
      </c>
      <c r="G119" s="3">
        <v>4</v>
      </c>
      <c r="H119" s="3">
        <v>3</v>
      </c>
      <c r="I119" t="s">
        <v>133</v>
      </c>
      <c r="J119" t="s">
        <v>133</v>
      </c>
      <c r="K119" t="s">
        <v>143</v>
      </c>
      <c r="L119" t="s">
        <v>142</v>
      </c>
    </row>
    <row r="120" spans="1:15" x14ac:dyDescent="0.25">
      <c r="A120" t="str">
        <f t="shared" si="6"/>
        <v>4TH XI</v>
      </c>
      <c r="B120" s="47">
        <v>29974</v>
      </c>
      <c r="C120" s="9" t="s">
        <v>53</v>
      </c>
      <c r="D120" t="s">
        <v>88</v>
      </c>
      <c r="E120" s="3" t="s">
        <v>89</v>
      </c>
      <c r="F120" s="3" t="str">
        <f t="shared" si="7"/>
        <v>LOST</v>
      </c>
      <c r="G120" s="3">
        <v>0</v>
      </c>
      <c r="H120" s="3">
        <v>3</v>
      </c>
    </row>
    <row r="121" spans="1:15" x14ac:dyDescent="0.25">
      <c r="A121" t="str">
        <f t="shared" si="6"/>
        <v>4TH XI</v>
      </c>
      <c r="B121" s="47">
        <v>29981</v>
      </c>
      <c r="C121" s="9" t="s">
        <v>77</v>
      </c>
      <c r="D121" t="s">
        <v>93</v>
      </c>
      <c r="E121" s="3" t="s">
        <v>89</v>
      </c>
      <c r="F121" s="3" t="str">
        <f t="shared" si="7"/>
        <v>LOST</v>
      </c>
      <c r="G121" s="3">
        <v>0</v>
      </c>
      <c r="H121" s="3">
        <v>5</v>
      </c>
    </row>
    <row r="122" spans="1:15" x14ac:dyDescent="0.25">
      <c r="A122" t="str">
        <f t="shared" si="6"/>
        <v>4TH XI</v>
      </c>
      <c r="B122" s="47">
        <v>29988</v>
      </c>
      <c r="C122" s="9" t="s">
        <v>36</v>
      </c>
      <c r="D122" t="s">
        <v>93</v>
      </c>
      <c r="E122" s="3" t="s">
        <v>87</v>
      </c>
      <c r="F122" s="3" t="str">
        <f t="shared" si="7"/>
        <v>WON</v>
      </c>
      <c r="G122" s="3">
        <v>4</v>
      </c>
      <c r="H122" s="3">
        <v>1</v>
      </c>
      <c r="I122" t="s">
        <v>144</v>
      </c>
      <c r="J122" t="s">
        <v>144</v>
      </c>
      <c r="K122" t="s">
        <v>129</v>
      </c>
      <c r="L122" t="s">
        <v>111</v>
      </c>
    </row>
    <row r="123" spans="1:15" x14ac:dyDescent="0.25">
      <c r="A123" t="str">
        <f t="shared" si="6"/>
        <v>4TH XI</v>
      </c>
      <c r="B123" s="47">
        <v>29995</v>
      </c>
      <c r="C123" s="9" t="s">
        <v>37</v>
      </c>
      <c r="D123" t="s">
        <v>93</v>
      </c>
      <c r="E123" s="3" t="s">
        <v>87</v>
      </c>
      <c r="F123" s="3" t="str">
        <f t="shared" si="7"/>
        <v>LOST</v>
      </c>
      <c r="G123" s="3">
        <v>2</v>
      </c>
      <c r="H123" s="3">
        <v>5</v>
      </c>
      <c r="I123" t="s">
        <v>129</v>
      </c>
      <c r="J123" t="s">
        <v>141</v>
      </c>
    </row>
    <row r="124" spans="1:15" x14ac:dyDescent="0.25">
      <c r="A124" t="str">
        <f t="shared" si="6"/>
        <v>4TH XI</v>
      </c>
      <c r="B124" s="47">
        <v>30002</v>
      </c>
      <c r="C124" s="9" t="s">
        <v>59</v>
      </c>
      <c r="D124" t="s">
        <v>93</v>
      </c>
      <c r="E124" s="3" t="s">
        <v>89</v>
      </c>
      <c r="F124" s="3" t="str">
        <f t="shared" si="7"/>
        <v>WON</v>
      </c>
      <c r="G124" s="3">
        <v>7</v>
      </c>
      <c r="H124" s="3">
        <v>1</v>
      </c>
      <c r="I124" t="s">
        <v>109</v>
      </c>
      <c r="J124" t="s">
        <v>109</v>
      </c>
      <c r="K124" t="s">
        <v>145</v>
      </c>
      <c r="L124" t="s">
        <v>137</v>
      </c>
      <c r="M124" t="s">
        <v>138</v>
      </c>
      <c r="N124" t="s">
        <v>135</v>
      </c>
      <c r="O124" t="s">
        <v>142</v>
      </c>
    </row>
    <row r="125" spans="1:15" x14ac:dyDescent="0.25">
      <c r="A125" t="str">
        <f t="shared" si="6"/>
        <v>4TH XI</v>
      </c>
      <c r="B125" s="47">
        <v>30009</v>
      </c>
      <c r="C125" s="9" t="s">
        <v>1</v>
      </c>
      <c r="D125" t="s">
        <v>93</v>
      </c>
      <c r="E125" s="3" t="s">
        <v>87</v>
      </c>
      <c r="F125" s="3" t="str">
        <f t="shared" si="7"/>
        <v>WON</v>
      </c>
      <c r="G125" s="3">
        <v>4</v>
      </c>
      <c r="H125" s="3">
        <v>0</v>
      </c>
      <c r="I125" t="s">
        <v>135</v>
      </c>
      <c r="J125" t="s">
        <v>138</v>
      </c>
      <c r="K125" t="s">
        <v>146</v>
      </c>
      <c r="L125" t="s">
        <v>143</v>
      </c>
    </row>
    <row r="126" spans="1:15" x14ac:dyDescent="0.25">
      <c r="A126" t="str">
        <f t="shared" si="6"/>
        <v>4TH XI</v>
      </c>
      <c r="B126" s="47">
        <v>30016</v>
      </c>
      <c r="C126" s="9" t="s">
        <v>48</v>
      </c>
      <c r="D126" t="s">
        <v>93</v>
      </c>
      <c r="E126" s="3" t="s">
        <v>89</v>
      </c>
      <c r="F126" s="3" t="str">
        <f t="shared" si="7"/>
        <v>WON</v>
      </c>
      <c r="G126" s="3">
        <v>3</v>
      </c>
      <c r="H126" s="3">
        <v>1</v>
      </c>
      <c r="I126" t="s">
        <v>142</v>
      </c>
      <c r="J126" t="s">
        <v>142</v>
      </c>
      <c r="K126" t="s">
        <v>140</v>
      </c>
    </row>
    <row r="127" spans="1:15" x14ac:dyDescent="0.25">
      <c r="A127" t="str">
        <f t="shared" si="6"/>
        <v>4TH XI</v>
      </c>
      <c r="B127" s="47">
        <v>30023</v>
      </c>
      <c r="C127" s="9" t="s">
        <v>50</v>
      </c>
      <c r="D127" t="s">
        <v>93</v>
      </c>
      <c r="E127" s="3" t="s">
        <v>87</v>
      </c>
      <c r="F127" s="3" t="str">
        <f t="shared" si="7"/>
        <v>LOST</v>
      </c>
      <c r="G127" s="3">
        <v>0</v>
      </c>
      <c r="H127" s="3">
        <v>4</v>
      </c>
    </row>
    <row r="128" spans="1:15" x14ac:dyDescent="0.25">
      <c r="A128" t="str">
        <f t="shared" si="6"/>
        <v>4TH XI</v>
      </c>
      <c r="B128" s="47">
        <v>30030</v>
      </c>
      <c r="C128" s="9" t="s">
        <v>24</v>
      </c>
      <c r="D128" t="s">
        <v>93</v>
      </c>
      <c r="E128" s="3" t="s">
        <v>89</v>
      </c>
      <c r="F128" s="3" t="str">
        <f t="shared" si="7"/>
        <v>LOST</v>
      </c>
      <c r="G128" s="3">
        <v>2</v>
      </c>
      <c r="H128" s="3">
        <v>4</v>
      </c>
      <c r="I128" t="s">
        <v>145</v>
      </c>
      <c r="J128" t="s">
        <v>143</v>
      </c>
    </row>
    <row r="129" spans="1:18" x14ac:dyDescent="0.25">
      <c r="A129" t="str">
        <f t="shared" si="6"/>
        <v>4TH XI</v>
      </c>
      <c r="B129" s="47">
        <v>30037</v>
      </c>
      <c r="C129" s="9" t="s">
        <v>42</v>
      </c>
      <c r="D129" t="s">
        <v>93</v>
      </c>
      <c r="E129" s="3" t="s">
        <v>89</v>
      </c>
      <c r="F129" s="3" t="str">
        <f t="shared" si="7"/>
        <v>DREW</v>
      </c>
      <c r="G129" s="3">
        <v>0</v>
      </c>
      <c r="H129" s="3">
        <v>0</v>
      </c>
    </row>
    <row r="130" spans="1:18" x14ac:dyDescent="0.25">
      <c r="A130" t="str">
        <f t="shared" si="6"/>
        <v>4TH XI</v>
      </c>
      <c r="B130" s="47">
        <v>30037</v>
      </c>
      <c r="C130" s="9" t="s">
        <v>42</v>
      </c>
      <c r="D130" t="s">
        <v>93</v>
      </c>
      <c r="E130" s="3" t="s">
        <v>87</v>
      </c>
      <c r="F130" s="3" t="str">
        <f t="shared" si="7"/>
        <v>WON</v>
      </c>
      <c r="G130" s="3">
        <v>1</v>
      </c>
      <c r="H130" s="3">
        <v>0</v>
      </c>
      <c r="I130" t="s">
        <v>147</v>
      </c>
    </row>
    <row r="131" spans="1:18" x14ac:dyDescent="0.25">
      <c r="A131" t="str">
        <f t="shared" si="6"/>
        <v>4TH XI</v>
      </c>
      <c r="B131" s="47">
        <v>30044</v>
      </c>
      <c r="C131" s="9" t="s">
        <v>50</v>
      </c>
      <c r="D131" t="s">
        <v>93</v>
      </c>
      <c r="E131" s="3" t="s">
        <v>89</v>
      </c>
      <c r="F131" s="3" t="str">
        <f t="shared" si="7"/>
        <v>LOST</v>
      </c>
      <c r="G131" s="3">
        <v>1</v>
      </c>
      <c r="H131" s="3">
        <v>2</v>
      </c>
      <c r="I131" t="s">
        <v>147</v>
      </c>
    </row>
    <row r="132" spans="1:18" x14ac:dyDescent="0.25">
      <c r="A132" t="str">
        <f t="shared" si="6"/>
        <v>4TH XI</v>
      </c>
      <c r="B132" s="48">
        <v>30047</v>
      </c>
      <c r="C132" s="15" t="s">
        <v>34</v>
      </c>
      <c r="D132" t="s">
        <v>93</v>
      </c>
      <c r="E132" s="3" t="s">
        <v>87</v>
      </c>
      <c r="F132" s="3" t="str">
        <f t="shared" si="7"/>
        <v>WON</v>
      </c>
      <c r="G132" s="3">
        <v>4</v>
      </c>
      <c r="H132" s="3">
        <v>1</v>
      </c>
      <c r="I132" t="s">
        <v>130</v>
      </c>
      <c r="J132" t="s">
        <v>137</v>
      </c>
      <c r="K132" t="s">
        <v>137</v>
      </c>
      <c r="L132" t="s">
        <v>145</v>
      </c>
    </row>
    <row r="133" spans="1:18" x14ac:dyDescent="0.25">
      <c r="A133" t="str">
        <f t="shared" si="6"/>
        <v>4TH XI</v>
      </c>
      <c r="B133" s="48">
        <v>30054</v>
      </c>
      <c r="C133" s="15" t="s">
        <v>60</v>
      </c>
      <c r="D133" t="s">
        <v>93</v>
      </c>
      <c r="E133" s="3" t="s">
        <v>87</v>
      </c>
      <c r="F133" s="3" t="str">
        <f t="shared" si="7"/>
        <v>LOST</v>
      </c>
      <c r="G133" s="3">
        <v>2</v>
      </c>
      <c r="H133" s="3">
        <v>4</v>
      </c>
      <c r="I133" t="s">
        <v>147</v>
      </c>
      <c r="J133" t="s">
        <v>145</v>
      </c>
    </row>
    <row r="134" spans="1:18" x14ac:dyDescent="0.25">
      <c r="A134" t="str">
        <f t="shared" si="6"/>
        <v>4TH XI</v>
      </c>
      <c r="B134" s="48">
        <v>30058</v>
      </c>
      <c r="C134" s="15" t="s">
        <v>36</v>
      </c>
      <c r="D134" t="s">
        <v>93</v>
      </c>
      <c r="E134" s="3" t="s">
        <v>89</v>
      </c>
      <c r="F134" s="3" t="str">
        <f t="shared" si="7"/>
        <v>LOST</v>
      </c>
      <c r="G134" s="3">
        <v>1</v>
      </c>
      <c r="H134" s="3">
        <v>3</v>
      </c>
      <c r="I134" t="s">
        <v>148</v>
      </c>
    </row>
    <row r="135" spans="1:18" x14ac:dyDescent="0.25">
      <c r="A135" t="str">
        <f t="shared" si="6"/>
        <v>4TH XI</v>
      </c>
      <c r="B135" s="47">
        <v>30065</v>
      </c>
      <c r="C135" s="9" t="s">
        <v>24</v>
      </c>
      <c r="D135" t="s">
        <v>93</v>
      </c>
      <c r="E135" s="3" t="s">
        <v>87</v>
      </c>
      <c r="F135" s="3" t="str">
        <f t="shared" si="7"/>
        <v>DREW</v>
      </c>
      <c r="G135" s="3">
        <v>2</v>
      </c>
      <c r="H135" s="3">
        <v>2</v>
      </c>
      <c r="I135" t="s">
        <v>137</v>
      </c>
      <c r="J135" t="s">
        <v>138</v>
      </c>
    </row>
    <row r="136" spans="1:18" x14ac:dyDescent="0.25">
      <c r="B136" s="58" t="s">
        <v>149</v>
      </c>
      <c r="C136" s="59"/>
      <c r="D136" s="59"/>
      <c r="E136" s="59"/>
      <c r="F136" s="59"/>
      <c r="G136" s="59"/>
      <c r="H136" s="59"/>
      <c r="J136" s="4"/>
    </row>
    <row r="137" spans="1:18" x14ac:dyDescent="0.25">
      <c r="B137" s="46" t="s">
        <v>81</v>
      </c>
      <c r="C137" s="6" t="s">
        <v>82</v>
      </c>
      <c r="D137" s="6" t="s">
        <v>83</v>
      </c>
      <c r="E137" s="7" t="s">
        <v>84</v>
      </c>
      <c r="F137" s="7" t="s">
        <v>85</v>
      </c>
      <c r="G137" s="8" t="s">
        <v>86</v>
      </c>
      <c r="H137" s="8" t="s">
        <v>87</v>
      </c>
      <c r="I137" s="63" t="s">
        <v>371</v>
      </c>
      <c r="J137" s="63"/>
      <c r="K137" s="63"/>
      <c r="L137" s="63"/>
      <c r="M137" s="63"/>
      <c r="N137" s="63"/>
      <c r="O137" s="63"/>
      <c r="P137" s="63"/>
      <c r="Q137" s="63"/>
      <c r="R137" s="63"/>
    </row>
    <row r="138" spans="1:18" x14ac:dyDescent="0.25">
      <c r="A138" t="str">
        <f>$B$136</f>
        <v>5TH XI</v>
      </c>
      <c r="B138" s="47">
        <v>29841</v>
      </c>
      <c r="C138" s="9" t="s">
        <v>26</v>
      </c>
      <c r="D138" t="s">
        <v>91</v>
      </c>
      <c r="E138" s="3" t="s">
        <v>87</v>
      </c>
      <c r="F138" s="3" t="str">
        <f t="shared" ref="F138:F163" si="8">IF(G138&gt;H138,"WON",IF(H138&gt;G138,"LOST","DREW"))</f>
        <v>WON</v>
      </c>
      <c r="G138" s="3">
        <v>3</v>
      </c>
      <c r="H138" s="3">
        <v>1</v>
      </c>
      <c r="I138" t="s">
        <v>150</v>
      </c>
      <c r="J138" t="s">
        <v>147</v>
      </c>
      <c r="K138" t="s">
        <v>137</v>
      </c>
    </row>
    <row r="139" spans="1:18" x14ac:dyDescent="0.25">
      <c r="A139" t="str">
        <f t="shared" ref="A139:A163" si="9">$B$136</f>
        <v>5TH XI</v>
      </c>
      <c r="B139" s="47">
        <v>29851</v>
      </c>
      <c r="C139" s="9" t="s">
        <v>75</v>
      </c>
      <c r="D139" t="s">
        <v>91</v>
      </c>
      <c r="E139" s="3" t="s">
        <v>89</v>
      </c>
      <c r="F139" s="3" t="str">
        <f t="shared" si="8"/>
        <v>WON</v>
      </c>
      <c r="G139" s="3">
        <v>2</v>
      </c>
      <c r="H139" s="3">
        <v>1</v>
      </c>
      <c r="I139" t="s">
        <v>137</v>
      </c>
      <c r="J139" t="s">
        <v>151</v>
      </c>
    </row>
    <row r="140" spans="1:18" x14ac:dyDescent="0.25">
      <c r="A140" t="str">
        <f t="shared" si="9"/>
        <v>5TH XI</v>
      </c>
      <c r="B140" s="47">
        <v>29855</v>
      </c>
      <c r="C140" s="9" t="s">
        <v>37</v>
      </c>
      <c r="D140" t="s">
        <v>93</v>
      </c>
      <c r="E140" s="3" t="s">
        <v>89</v>
      </c>
      <c r="F140" s="3" t="str">
        <f t="shared" si="8"/>
        <v>LOST</v>
      </c>
      <c r="G140" s="3">
        <v>1</v>
      </c>
      <c r="H140" s="3">
        <v>3</v>
      </c>
      <c r="I140" t="s">
        <v>152</v>
      </c>
    </row>
    <row r="141" spans="1:18" x14ac:dyDescent="0.25">
      <c r="A141" t="str">
        <f t="shared" si="9"/>
        <v>5TH XI</v>
      </c>
      <c r="B141" s="47">
        <v>29862</v>
      </c>
      <c r="C141" s="9" t="s">
        <v>6</v>
      </c>
      <c r="D141" t="s">
        <v>88</v>
      </c>
      <c r="E141" s="3" t="s">
        <v>87</v>
      </c>
      <c r="F141" s="3" t="str">
        <f t="shared" si="8"/>
        <v>WON</v>
      </c>
      <c r="G141" s="3">
        <v>9</v>
      </c>
      <c r="H141" s="3">
        <v>0</v>
      </c>
      <c r="I141" t="s">
        <v>128</v>
      </c>
      <c r="J141" t="s">
        <v>128</v>
      </c>
      <c r="K141" t="s">
        <v>128</v>
      </c>
      <c r="L141" t="s">
        <v>137</v>
      </c>
      <c r="M141" t="s">
        <v>137</v>
      </c>
      <c r="N141" t="s">
        <v>153</v>
      </c>
      <c r="O141" t="s">
        <v>153</v>
      </c>
      <c r="P141" t="s">
        <v>152</v>
      </c>
      <c r="Q141" t="s">
        <v>154</v>
      </c>
    </row>
    <row r="142" spans="1:18" x14ac:dyDescent="0.25">
      <c r="A142" t="str">
        <f t="shared" si="9"/>
        <v>5TH XI</v>
      </c>
      <c r="B142" s="47">
        <v>29869</v>
      </c>
      <c r="C142" s="9" t="s">
        <v>18</v>
      </c>
      <c r="D142" t="s">
        <v>91</v>
      </c>
      <c r="E142" s="3" t="s">
        <v>89</v>
      </c>
      <c r="F142" s="3" t="str">
        <f t="shared" si="8"/>
        <v>DREW</v>
      </c>
      <c r="G142" s="3">
        <v>2</v>
      </c>
      <c r="H142" s="3">
        <v>2</v>
      </c>
      <c r="I142" t="s">
        <v>155</v>
      </c>
      <c r="J142" t="s">
        <v>153</v>
      </c>
    </row>
    <row r="143" spans="1:18" x14ac:dyDescent="0.25">
      <c r="A143" t="str">
        <f t="shared" si="9"/>
        <v>5TH XI</v>
      </c>
      <c r="B143" s="47">
        <v>29876</v>
      </c>
      <c r="C143" s="9" t="s">
        <v>24</v>
      </c>
      <c r="D143" t="s">
        <v>93</v>
      </c>
      <c r="E143" s="3" t="s">
        <v>89</v>
      </c>
      <c r="F143" s="3" t="str">
        <f t="shared" si="8"/>
        <v>LOST</v>
      </c>
      <c r="G143" s="3">
        <v>0</v>
      </c>
      <c r="H143" s="3">
        <v>3</v>
      </c>
    </row>
    <row r="144" spans="1:18" x14ac:dyDescent="0.25">
      <c r="A144" t="str">
        <f t="shared" si="9"/>
        <v>5TH XI</v>
      </c>
      <c r="B144" s="47">
        <v>29883</v>
      </c>
      <c r="C144" s="9" t="s">
        <v>37</v>
      </c>
      <c r="D144" t="s">
        <v>88</v>
      </c>
      <c r="E144" s="3" t="s">
        <v>87</v>
      </c>
      <c r="F144" s="3" t="str">
        <f t="shared" si="8"/>
        <v>LOST</v>
      </c>
      <c r="G144" s="3">
        <v>2</v>
      </c>
      <c r="H144" s="3">
        <v>3</v>
      </c>
      <c r="I144" t="s">
        <v>155</v>
      </c>
      <c r="J144" t="s">
        <v>153</v>
      </c>
    </row>
    <row r="145" spans="1:13" x14ac:dyDescent="0.25">
      <c r="A145" t="str">
        <f t="shared" si="9"/>
        <v>5TH XI</v>
      </c>
      <c r="B145" s="47">
        <v>29890</v>
      </c>
      <c r="C145" s="9" t="s">
        <v>4</v>
      </c>
      <c r="D145" t="s">
        <v>88</v>
      </c>
      <c r="E145" s="3" t="s">
        <v>89</v>
      </c>
      <c r="F145" s="3" t="str">
        <f t="shared" si="8"/>
        <v>LOST</v>
      </c>
      <c r="G145" s="3">
        <v>0</v>
      </c>
      <c r="H145" s="3">
        <v>3</v>
      </c>
    </row>
    <row r="146" spans="1:13" x14ac:dyDescent="0.25">
      <c r="A146" t="str">
        <f t="shared" si="9"/>
        <v>5TH XI</v>
      </c>
      <c r="B146" s="47">
        <v>29897</v>
      </c>
      <c r="C146" s="9" t="s">
        <v>42</v>
      </c>
      <c r="D146" t="s">
        <v>93</v>
      </c>
      <c r="E146" s="3" t="s">
        <v>89</v>
      </c>
      <c r="F146" s="3" t="str">
        <f t="shared" si="8"/>
        <v>WON</v>
      </c>
      <c r="G146" s="3">
        <v>4</v>
      </c>
      <c r="H146" s="3">
        <v>1</v>
      </c>
      <c r="I146" t="s">
        <v>156</v>
      </c>
      <c r="J146" t="s">
        <v>157</v>
      </c>
      <c r="K146" t="s">
        <v>158</v>
      </c>
      <c r="L146" t="s">
        <v>155</v>
      </c>
    </row>
    <row r="147" spans="1:13" x14ac:dyDescent="0.25">
      <c r="A147" t="str">
        <f t="shared" si="9"/>
        <v>5TH XI</v>
      </c>
      <c r="B147" s="47">
        <v>29904</v>
      </c>
      <c r="C147" s="9" t="s">
        <v>57</v>
      </c>
      <c r="D147" t="s">
        <v>93</v>
      </c>
      <c r="E147" s="3" t="s">
        <v>87</v>
      </c>
      <c r="F147" s="3" t="str">
        <f t="shared" si="8"/>
        <v>LOST</v>
      </c>
      <c r="G147" s="3">
        <v>2</v>
      </c>
      <c r="H147" s="3">
        <v>5</v>
      </c>
      <c r="I147" t="s">
        <v>157</v>
      </c>
      <c r="J147" t="s">
        <v>159</v>
      </c>
    </row>
    <row r="148" spans="1:13" x14ac:dyDescent="0.25">
      <c r="A148" t="str">
        <f t="shared" si="9"/>
        <v>5TH XI</v>
      </c>
      <c r="B148" s="47">
        <v>29911</v>
      </c>
      <c r="C148" s="9" t="s">
        <v>47</v>
      </c>
      <c r="D148" t="s">
        <v>93</v>
      </c>
      <c r="E148" s="3" t="s">
        <v>87</v>
      </c>
      <c r="F148" s="3" t="str">
        <f t="shared" si="8"/>
        <v>LOST</v>
      </c>
      <c r="G148" s="3">
        <v>2</v>
      </c>
      <c r="H148" s="3">
        <v>3</v>
      </c>
      <c r="I148" t="s">
        <v>156</v>
      </c>
      <c r="J148" t="s">
        <v>160</v>
      </c>
    </row>
    <row r="149" spans="1:13" x14ac:dyDescent="0.25">
      <c r="A149" t="str">
        <f t="shared" si="9"/>
        <v>5TH XI</v>
      </c>
      <c r="B149" s="47">
        <v>29918</v>
      </c>
      <c r="C149" s="9" t="s">
        <v>77</v>
      </c>
      <c r="D149" t="s">
        <v>93</v>
      </c>
      <c r="E149" s="3" t="s">
        <v>89</v>
      </c>
      <c r="F149" s="3" t="str">
        <f t="shared" si="8"/>
        <v>LOST</v>
      </c>
      <c r="G149" s="3">
        <v>2</v>
      </c>
      <c r="H149" s="3">
        <v>3</v>
      </c>
      <c r="I149" t="s">
        <v>156</v>
      </c>
      <c r="J149" t="s">
        <v>153</v>
      </c>
    </row>
    <row r="150" spans="1:13" x14ac:dyDescent="0.25">
      <c r="A150" t="str">
        <f t="shared" si="9"/>
        <v>5TH XI</v>
      </c>
      <c r="B150" s="47">
        <v>29925</v>
      </c>
      <c r="C150" s="9" t="s">
        <v>10</v>
      </c>
      <c r="D150" t="s">
        <v>93</v>
      </c>
      <c r="E150" s="3" t="s">
        <v>87</v>
      </c>
      <c r="F150" s="3" t="str">
        <f t="shared" si="8"/>
        <v>DREW</v>
      </c>
      <c r="G150" s="3">
        <v>3</v>
      </c>
      <c r="H150" s="3">
        <v>3</v>
      </c>
      <c r="I150" t="s">
        <v>155</v>
      </c>
      <c r="J150" t="s">
        <v>161</v>
      </c>
      <c r="K150" t="s">
        <v>156</v>
      </c>
    </row>
    <row r="151" spans="1:13" x14ac:dyDescent="0.25">
      <c r="A151" t="str">
        <f t="shared" si="9"/>
        <v>5TH XI</v>
      </c>
      <c r="B151" s="47">
        <v>29953</v>
      </c>
      <c r="C151" s="9" t="s">
        <v>75</v>
      </c>
      <c r="D151" t="s">
        <v>93</v>
      </c>
      <c r="E151" s="3" t="s">
        <v>89</v>
      </c>
      <c r="F151" s="3" t="str">
        <f t="shared" si="8"/>
        <v>LOST</v>
      </c>
      <c r="G151" s="3">
        <v>0</v>
      </c>
      <c r="H151" s="3">
        <v>4</v>
      </c>
    </row>
    <row r="152" spans="1:13" x14ac:dyDescent="0.25">
      <c r="A152" t="str">
        <f t="shared" si="9"/>
        <v>5TH XI</v>
      </c>
      <c r="B152" s="47">
        <v>29974</v>
      </c>
      <c r="C152" s="9" t="s">
        <v>60</v>
      </c>
      <c r="D152" t="s">
        <v>93</v>
      </c>
      <c r="E152" s="3" t="s">
        <v>87</v>
      </c>
      <c r="F152" s="3" t="str">
        <f t="shared" si="8"/>
        <v>LOST</v>
      </c>
      <c r="G152" s="3">
        <v>3</v>
      </c>
      <c r="H152" s="3">
        <v>4</v>
      </c>
      <c r="I152" t="s">
        <v>156</v>
      </c>
      <c r="J152" t="s">
        <v>153</v>
      </c>
      <c r="K152" t="s">
        <v>155</v>
      </c>
    </row>
    <row r="153" spans="1:13" x14ac:dyDescent="0.25">
      <c r="A153" t="str">
        <f t="shared" si="9"/>
        <v>5TH XI</v>
      </c>
      <c r="B153" s="47">
        <v>29981</v>
      </c>
      <c r="C153" s="9" t="s">
        <v>24</v>
      </c>
      <c r="D153" t="s">
        <v>93</v>
      </c>
      <c r="E153" s="3" t="s">
        <v>87</v>
      </c>
      <c r="F153" s="3" t="str">
        <f t="shared" si="8"/>
        <v>LOST</v>
      </c>
      <c r="G153" s="3">
        <v>3</v>
      </c>
      <c r="H153" s="3">
        <v>4</v>
      </c>
      <c r="I153" t="s">
        <v>157</v>
      </c>
      <c r="J153" t="s">
        <v>157</v>
      </c>
      <c r="K153" t="s">
        <v>162</v>
      </c>
    </row>
    <row r="154" spans="1:13" x14ac:dyDescent="0.25">
      <c r="A154" t="str">
        <f t="shared" si="9"/>
        <v>5TH XI</v>
      </c>
      <c r="B154" s="47">
        <v>29988</v>
      </c>
      <c r="C154" s="9" t="s">
        <v>47</v>
      </c>
      <c r="D154" t="s">
        <v>93</v>
      </c>
      <c r="E154" s="3" t="s">
        <v>89</v>
      </c>
      <c r="F154" s="3" t="str">
        <f t="shared" si="8"/>
        <v>WON</v>
      </c>
      <c r="G154" s="3">
        <v>3</v>
      </c>
      <c r="H154" s="3">
        <v>0</v>
      </c>
      <c r="I154" t="s">
        <v>156</v>
      </c>
      <c r="J154" t="s">
        <v>156</v>
      </c>
      <c r="K154" t="s">
        <v>162</v>
      </c>
    </row>
    <row r="155" spans="1:13" x14ac:dyDescent="0.25">
      <c r="A155" t="str">
        <f t="shared" si="9"/>
        <v>5TH XI</v>
      </c>
      <c r="B155" s="47">
        <v>30002</v>
      </c>
      <c r="C155" s="9" t="s">
        <v>57</v>
      </c>
      <c r="D155" t="s">
        <v>93</v>
      </c>
      <c r="E155" s="3" t="s">
        <v>89</v>
      </c>
      <c r="F155" s="3" t="str">
        <f t="shared" si="8"/>
        <v>WON</v>
      </c>
      <c r="G155" s="3">
        <v>3</v>
      </c>
      <c r="H155" s="3">
        <v>2</v>
      </c>
      <c r="I155" t="s">
        <v>156</v>
      </c>
      <c r="J155" t="s">
        <v>163</v>
      </c>
      <c r="K155" t="s">
        <v>159</v>
      </c>
    </row>
    <row r="156" spans="1:13" x14ac:dyDescent="0.25">
      <c r="A156" t="str">
        <f t="shared" si="9"/>
        <v>5TH XI</v>
      </c>
      <c r="B156" s="47">
        <v>30009</v>
      </c>
      <c r="C156" s="9" t="s">
        <v>77</v>
      </c>
      <c r="D156" t="s">
        <v>93</v>
      </c>
      <c r="E156" s="3" t="s">
        <v>87</v>
      </c>
      <c r="F156" s="3" t="str">
        <f t="shared" si="8"/>
        <v>LOST</v>
      </c>
      <c r="G156" s="3">
        <v>1</v>
      </c>
      <c r="H156" s="3">
        <v>4</v>
      </c>
      <c r="I156" t="s">
        <v>164</v>
      </c>
    </row>
    <row r="157" spans="1:13" x14ac:dyDescent="0.25">
      <c r="A157" t="str">
        <f t="shared" si="9"/>
        <v>5TH XI</v>
      </c>
      <c r="B157" s="47">
        <v>30016</v>
      </c>
      <c r="C157" s="9" t="s">
        <v>10</v>
      </c>
      <c r="D157" t="s">
        <v>93</v>
      </c>
      <c r="E157" s="3" t="s">
        <v>89</v>
      </c>
      <c r="F157" s="3" t="str">
        <f t="shared" si="8"/>
        <v>WON</v>
      </c>
      <c r="G157" s="3">
        <v>3</v>
      </c>
      <c r="H157" s="3">
        <v>2</v>
      </c>
      <c r="I157" t="s">
        <v>165</v>
      </c>
      <c r="J157" t="s">
        <v>166</v>
      </c>
      <c r="K157" t="s">
        <v>167</v>
      </c>
    </row>
    <row r="158" spans="1:13" x14ac:dyDescent="0.25">
      <c r="A158" t="str">
        <f t="shared" si="9"/>
        <v>5TH XI</v>
      </c>
      <c r="B158" s="47">
        <v>30026</v>
      </c>
      <c r="C158" s="9" t="s">
        <v>37</v>
      </c>
      <c r="D158" t="s">
        <v>93</v>
      </c>
      <c r="E158" s="3" t="s">
        <v>87</v>
      </c>
      <c r="F158" s="3" t="str">
        <f t="shared" si="8"/>
        <v>WON</v>
      </c>
      <c r="G158" s="3">
        <v>5</v>
      </c>
      <c r="H158" s="3">
        <v>3</v>
      </c>
      <c r="I158" t="s">
        <v>128</v>
      </c>
      <c r="J158" t="s">
        <v>128</v>
      </c>
      <c r="K158" t="s">
        <v>128</v>
      </c>
      <c r="L158" t="s">
        <v>128</v>
      </c>
      <c r="M158" t="s">
        <v>128</v>
      </c>
    </row>
    <row r="159" spans="1:13" x14ac:dyDescent="0.25">
      <c r="A159" t="str">
        <f t="shared" si="9"/>
        <v>5TH XI</v>
      </c>
      <c r="B159" s="47">
        <v>30037</v>
      </c>
      <c r="C159" s="9" t="s">
        <v>48</v>
      </c>
      <c r="D159" t="s">
        <v>93</v>
      </c>
      <c r="E159" s="3" t="s">
        <v>89</v>
      </c>
      <c r="F159" s="3" t="str">
        <f t="shared" si="8"/>
        <v>DREW</v>
      </c>
      <c r="G159" s="3">
        <v>1</v>
      </c>
      <c r="H159" s="3">
        <v>1</v>
      </c>
      <c r="I159" t="s">
        <v>167</v>
      </c>
    </row>
    <row r="160" spans="1:13" x14ac:dyDescent="0.25">
      <c r="A160" t="str">
        <f t="shared" si="9"/>
        <v>5TH XI</v>
      </c>
      <c r="B160" s="47">
        <v>30037</v>
      </c>
      <c r="C160" s="9" t="s">
        <v>48</v>
      </c>
      <c r="D160" t="s">
        <v>93</v>
      </c>
      <c r="E160" s="3" t="s">
        <v>87</v>
      </c>
      <c r="F160" s="3" t="str">
        <f t="shared" si="8"/>
        <v>LOST</v>
      </c>
      <c r="G160" s="3">
        <v>0</v>
      </c>
      <c r="H160" s="3">
        <v>2</v>
      </c>
    </row>
    <row r="161" spans="1:18" x14ac:dyDescent="0.25">
      <c r="A161" t="str">
        <f t="shared" si="9"/>
        <v>5TH XI</v>
      </c>
      <c r="B161" s="47">
        <v>30044</v>
      </c>
      <c r="C161" s="9" t="s">
        <v>42</v>
      </c>
      <c r="D161" t="s">
        <v>93</v>
      </c>
      <c r="E161" s="3" t="s">
        <v>87</v>
      </c>
      <c r="F161" s="3" t="str">
        <f t="shared" si="8"/>
        <v>LOST</v>
      </c>
      <c r="G161" s="3">
        <v>1</v>
      </c>
      <c r="H161" s="3">
        <v>5</v>
      </c>
      <c r="I161" t="s">
        <v>156</v>
      </c>
    </row>
    <row r="162" spans="1:18" x14ac:dyDescent="0.25">
      <c r="A162" t="str">
        <f t="shared" si="9"/>
        <v>5TH XI</v>
      </c>
      <c r="B162" s="48">
        <v>30058</v>
      </c>
      <c r="C162" s="9" t="s">
        <v>60</v>
      </c>
      <c r="D162" t="s">
        <v>93</v>
      </c>
      <c r="E162" s="3" t="s">
        <v>89</v>
      </c>
      <c r="F162" s="3" t="str">
        <f t="shared" si="8"/>
        <v>WON</v>
      </c>
      <c r="G162" s="3">
        <v>3</v>
      </c>
      <c r="H162" s="3">
        <v>1</v>
      </c>
      <c r="I162" t="s">
        <v>165</v>
      </c>
      <c r="J162" t="s">
        <v>168</v>
      </c>
      <c r="K162" t="s">
        <v>111</v>
      </c>
    </row>
    <row r="163" spans="1:18" x14ac:dyDescent="0.25">
      <c r="A163" t="str">
        <f t="shared" si="9"/>
        <v>5TH XI</v>
      </c>
      <c r="B163" s="48">
        <v>30063</v>
      </c>
      <c r="C163" s="9" t="s">
        <v>75</v>
      </c>
      <c r="D163" t="s">
        <v>93</v>
      </c>
      <c r="E163" s="3" t="s">
        <v>87</v>
      </c>
      <c r="F163" s="3" t="str">
        <f t="shared" si="8"/>
        <v>WON</v>
      </c>
      <c r="G163" s="3">
        <v>4</v>
      </c>
      <c r="H163" s="3">
        <v>1</v>
      </c>
      <c r="I163" t="s">
        <v>156</v>
      </c>
      <c r="J163" t="s">
        <v>156</v>
      </c>
      <c r="K163" t="s">
        <v>159</v>
      </c>
      <c r="L163" t="s">
        <v>137</v>
      </c>
    </row>
    <row r="164" spans="1:18" x14ac:dyDescent="0.25">
      <c r="B164" s="58" t="s">
        <v>169</v>
      </c>
      <c r="C164" s="59"/>
      <c r="D164" s="59"/>
      <c r="E164" s="59"/>
      <c r="F164" s="59"/>
      <c r="G164" s="59"/>
      <c r="H164" s="59"/>
      <c r="J164" s="4"/>
    </row>
    <row r="165" spans="1:18" x14ac:dyDescent="0.25">
      <c r="B165" s="46" t="s">
        <v>81</v>
      </c>
      <c r="C165" s="6" t="s">
        <v>82</v>
      </c>
      <c r="D165" s="6" t="s">
        <v>83</v>
      </c>
      <c r="E165" s="7" t="s">
        <v>84</v>
      </c>
      <c r="F165" s="7" t="s">
        <v>85</v>
      </c>
      <c r="G165" s="8" t="s">
        <v>86</v>
      </c>
      <c r="H165" s="8" t="s">
        <v>87</v>
      </c>
      <c r="I165" s="63" t="s">
        <v>371</v>
      </c>
      <c r="J165" s="63"/>
      <c r="K165" s="63"/>
      <c r="L165" s="63"/>
      <c r="M165" s="63"/>
      <c r="N165" s="63"/>
      <c r="O165" s="63"/>
      <c r="P165" s="63"/>
      <c r="Q165" s="63"/>
      <c r="R165" s="63"/>
    </row>
    <row r="166" spans="1:18" x14ac:dyDescent="0.25">
      <c r="A166" t="str">
        <f>$B$164</f>
        <v>6TH XI</v>
      </c>
      <c r="B166" s="47">
        <v>29841</v>
      </c>
      <c r="C166" s="9" t="s">
        <v>1</v>
      </c>
      <c r="D166" t="s">
        <v>91</v>
      </c>
      <c r="E166" s="3" t="s">
        <v>89</v>
      </c>
      <c r="F166" s="3" t="str">
        <f t="shared" ref="F166:F196" si="10">IF(G166&gt;H166,"WON",IF(H166&gt;G166,"LOST","DREW"))</f>
        <v>WON</v>
      </c>
      <c r="G166" s="3">
        <v>6</v>
      </c>
      <c r="H166" s="3">
        <v>2</v>
      </c>
      <c r="I166" t="s">
        <v>141</v>
      </c>
      <c r="J166" t="s">
        <v>168</v>
      </c>
      <c r="K166" t="s">
        <v>167</v>
      </c>
      <c r="L166" t="s">
        <v>170</v>
      </c>
      <c r="M166" t="s">
        <v>118</v>
      </c>
      <c r="N166" t="s">
        <v>171</v>
      </c>
    </row>
    <row r="167" spans="1:18" x14ac:dyDescent="0.25">
      <c r="A167" t="str">
        <f t="shared" ref="A167:A196" si="11">$B$164</f>
        <v>6TH XI</v>
      </c>
      <c r="B167" s="47">
        <v>29848</v>
      </c>
      <c r="C167" s="9" t="s">
        <v>68</v>
      </c>
      <c r="D167" t="s">
        <v>91</v>
      </c>
      <c r="E167" s="3" t="s">
        <v>87</v>
      </c>
      <c r="F167" s="3" t="str">
        <f t="shared" si="10"/>
        <v>LOST</v>
      </c>
      <c r="G167" s="3">
        <v>2</v>
      </c>
      <c r="H167" s="3">
        <v>6</v>
      </c>
      <c r="I167" t="s">
        <v>167</v>
      </c>
      <c r="J167" t="s">
        <v>167</v>
      </c>
    </row>
    <row r="168" spans="1:18" x14ac:dyDescent="0.25">
      <c r="A168" t="str">
        <f t="shared" si="11"/>
        <v>6TH XI</v>
      </c>
      <c r="B168" s="47">
        <v>29862</v>
      </c>
      <c r="C168" s="9" t="s">
        <v>4</v>
      </c>
      <c r="D168" t="s">
        <v>88</v>
      </c>
      <c r="E168" s="3" t="s">
        <v>87</v>
      </c>
      <c r="F168" s="3" t="str">
        <f t="shared" si="10"/>
        <v>LOST</v>
      </c>
      <c r="G168" s="3">
        <v>0</v>
      </c>
      <c r="H168" s="3">
        <v>4</v>
      </c>
    </row>
    <row r="169" spans="1:18" x14ac:dyDescent="0.25">
      <c r="A169" t="str">
        <f t="shared" si="11"/>
        <v>6TH XI</v>
      </c>
      <c r="B169" s="47">
        <v>29869</v>
      </c>
      <c r="C169" s="9" t="s">
        <v>46</v>
      </c>
      <c r="D169" t="s">
        <v>91</v>
      </c>
      <c r="E169" s="3" t="s">
        <v>89</v>
      </c>
      <c r="F169" s="3" t="str">
        <f t="shared" si="10"/>
        <v>DREW</v>
      </c>
      <c r="G169" s="3">
        <v>3</v>
      </c>
      <c r="H169" s="3">
        <v>3</v>
      </c>
      <c r="I169" t="s">
        <v>167</v>
      </c>
      <c r="J169" t="s">
        <v>160</v>
      </c>
      <c r="K169" t="s">
        <v>170</v>
      </c>
    </row>
    <row r="170" spans="1:18" x14ac:dyDescent="0.25">
      <c r="A170" t="str">
        <f t="shared" si="11"/>
        <v>6TH XI</v>
      </c>
      <c r="B170" s="47">
        <v>29876</v>
      </c>
      <c r="C170" s="9" t="s">
        <v>22</v>
      </c>
      <c r="D170" t="s">
        <v>93</v>
      </c>
      <c r="E170" s="3" t="s">
        <v>87</v>
      </c>
      <c r="F170" s="3" t="str">
        <f t="shared" si="10"/>
        <v>DREW</v>
      </c>
      <c r="G170" s="3">
        <v>1</v>
      </c>
      <c r="H170" s="3">
        <v>1</v>
      </c>
      <c r="I170" t="s">
        <v>160</v>
      </c>
    </row>
    <row r="171" spans="1:18" x14ac:dyDescent="0.25">
      <c r="A171" t="str">
        <f t="shared" si="11"/>
        <v>6TH XI</v>
      </c>
      <c r="B171" s="47">
        <v>29883</v>
      </c>
      <c r="C171" s="9" t="s">
        <v>172</v>
      </c>
      <c r="D171" t="s">
        <v>88</v>
      </c>
      <c r="E171" s="3" t="s">
        <v>89</v>
      </c>
      <c r="F171" s="3" t="str">
        <f t="shared" si="10"/>
        <v>WON</v>
      </c>
      <c r="G171" s="3">
        <v>3</v>
      </c>
      <c r="H171" s="3">
        <v>2</v>
      </c>
      <c r="I171" t="s">
        <v>173</v>
      </c>
      <c r="J171" t="s">
        <v>174</v>
      </c>
      <c r="K171" t="s">
        <v>175</v>
      </c>
    </row>
    <row r="172" spans="1:18" x14ac:dyDescent="0.25">
      <c r="A172" t="str">
        <f t="shared" si="11"/>
        <v>6TH XI</v>
      </c>
      <c r="B172" s="47">
        <v>29890</v>
      </c>
      <c r="C172" s="9" t="s">
        <v>47</v>
      </c>
      <c r="D172" t="s">
        <v>93</v>
      </c>
      <c r="E172" s="3" t="s">
        <v>87</v>
      </c>
      <c r="F172" s="3" t="str">
        <f t="shared" si="10"/>
        <v>LOST</v>
      </c>
      <c r="G172" s="3">
        <v>0</v>
      </c>
      <c r="H172" s="3">
        <v>5</v>
      </c>
    </row>
    <row r="173" spans="1:18" x14ac:dyDescent="0.25">
      <c r="A173" t="str">
        <f t="shared" si="11"/>
        <v>6TH XI</v>
      </c>
      <c r="B173" s="47">
        <v>29897</v>
      </c>
      <c r="C173" s="9" t="s">
        <v>64</v>
      </c>
      <c r="D173" t="s">
        <v>93</v>
      </c>
      <c r="E173" s="3" t="s">
        <v>87</v>
      </c>
      <c r="F173" s="3" t="str">
        <f t="shared" si="10"/>
        <v>LOST</v>
      </c>
      <c r="G173" s="3">
        <v>1</v>
      </c>
      <c r="H173" s="3">
        <v>6</v>
      </c>
      <c r="I173" t="s">
        <v>176</v>
      </c>
    </row>
    <row r="174" spans="1:18" x14ac:dyDescent="0.25">
      <c r="A174" t="str">
        <f t="shared" si="11"/>
        <v>6TH XI</v>
      </c>
      <c r="B174" s="47">
        <v>29904</v>
      </c>
      <c r="C174" s="9" t="s">
        <v>18</v>
      </c>
      <c r="D174" t="s">
        <v>93</v>
      </c>
      <c r="E174" s="3" t="s">
        <v>89</v>
      </c>
      <c r="F174" s="3" t="str">
        <f t="shared" si="10"/>
        <v>LOST</v>
      </c>
      <c r="G174" s="3">
        <v>2</v>
      </c>
      <c r="H174" s="3">
        <v>5</v>
      </c>
      <c r="I174" t="s">
        <v>167</v>
      </c>
      <c r="J174" t="s">
        <v>150</v>
      </c>
    </row>
    <row r="175" spans="1:18" x14ac:dyDescent="0.25">
      <c r="A175" t="str">
        <f t="shared" si="11"/>
        <v>6TH XI</v>
      </c>
      <c r="B175" s="47">
        <v>29911</v>
      </c>
      <c r="C175" s="9" t="s">
        <v>24</v>
      </c>
      <c r="D175" t="s">
        <v>88</v>
      </c>
      <c r="E175" s="3" t="s">
        <v>89</v>
      </c>
      <c r="F175" s="3" t="str">
        <f t="shared" si="10"/>
        <v>WON</v>
      </c>
      <c r="G175" s="3">
        <v>5</v>
      </c>
      <c r="H175" s="3">
        <v>1</v>
      </c>
      <c r="I175" t="s">
        <v>177</v>
      </c>
      <c r="J175" t="s">
        <v>177</v>
      </c>
      <c r="K175" t="s">
        <v>155</v>
      </c>
      <c r="L175" t="s">
        <v>150</v>
      </c>
      <c r="M175" t="s">
        <v>178</v>
      </c>
    </row>
    <row r="176" spans="1:18" x14ac:dyDescent="0.25">
      <c r="A176" t="str">
        <f t="shared" si="11"/>
        <v>6TH XI</v>
      </c>
      <c r="B176" s="47">
        <v>29925</v>
      </c>
      <c r="C176" s="9" t="s">
        <v>53</v>
      </c>
      <c r="D176" t="s">
        <v>93</v>
      </c>
      <c r="E176" s="3" t="s">
        <v>89</v>
      </c>
      <c r="F176" s="3" t="str">
        <f t="shared" si="10"/>
        <v>LOST</v>
      </c>
      <c r="G176" s="3">
        <v>3</v>
      </c>
      <c r="H176" s="3">
        <v>4</v>
      </c>
      <c r="I176" t="s">
        <v>157</v>
      </c>
      <c r="J176" t="s">
        <v>157</v>
      </c>
      <c r="K176" t="s">
        <v>178</v>
      </c>
    </row>
    <row r="177" spans="1:13" x14ac:dyDescent="0.25">
      <c r="A177" t="str">
        <f t="shared" si="11"/>
        <v>6TH XI</v>
      </c>
      <c r="B177" s="47">
        <v>29953</v>
      </c>
      <c r="C177" s="9" t="s">
        <v>179</v>
      </c>
      <c r="D177" t="s">
        <v>88</v>
      </c>
      <c r="E177" s="3" t="s">
        <v>89</v>
      </c>
      <c r="F177" s="3" t="str">
        <f t="shared" si="10"/>
        <v>DREW</v>
      </c>
      <c r="G177" s="3">
        <v>5</v>
      </c>
      <c r="H177" s="3">
        <v>5</v>
      </c>
      <c r="I177" t="s">
        <v>157</v>
      </c>
      <c r="J177" t="s">
        <v>157</v>
      </c>
      <c r="K177" t="s">
        <v>180</v>
      </c>
      <c r="L177" t="s">
        <v>158</v>
      </c>
      <c r="M177" t="s">
        <v>178</v>
      </c>
    </row>
    <row r="178" spans="1:13" x14ac:dyDescent="0.25">
      <c r="A178" t="str">
        <f t="shared" si="11"/>
        <v>6TH XI</v>
      </c>
      <c r="B178" s="47">
        <v>29974</v>
      </c>
      <c r="C178" s="9" t="s">
        <v>179</v>
      </c>
      <c r="D178" t="s">
        <v>88</v>
      </c>
      <c r="E178" s="3" t="s">
        <v>87</v>
      </c>
      <c r="F178" s="3" t="str">
        <f t="shared" si="10"/>
        <v>WON</v>
      </c>
      <c r="G178" s="3">
        <v>3</v>
      </c>
      <c r="H178" s="3">
        <v>2</v>
      </c>
      <c r="I178" t="s">
        <v>177</v>
      </c>
      <c r="J178" t="s">
        <v>177</v>
      </c>
      <c r="K178" t="s">
        <v>160</v>
      </c>
    </row>
    <row r="179" spans="1:13" x14ac:dyDescent="0.25">
      <c r="A179" t="str">
        <f t="shared" si="11"/>
        <v>6TH XI</v>
      </c>
      <c r="B179" s="47">
        <v>29981</v>
      </c>
      <c r="C179" s="9" t="s">
        <v>48</v>
      </c>
      <c r="D179" t="s">
        <v>88</v>
      </c>
      <c r="E179" s="3" t="s">
        <v>87</v>
      </c>
      <c r="F179" s="3" t="str">
        <f t="shared" si="10"/>
        <v>WON</v>
      </c>
      <c r="G179" s="3">
        <v>2</v>
      </c>
      <c r="H179" s="3">
        <v>0</v>
      </c>
      <c r="I179" t="s">
        <v>167</v>
      </c>
      <c r="J179" t="s">
        <v>177</v>
      </c>
    </row>
    <row r="180" spans="1:13" x14ac:dyDescent="0.25">
      <c r="A180" t="str">
        <f t="shared" si="11"/>
        <v>6TH XI</v>
      </c>
      <c r="B180" s="47">
        <v>29988</v>
      </c>
      <c r="C180" s="9" t="s">
        <v>6</v>
      </c>
      <c r="D180" t="s">
        <v>88</v>
      </c>
      <c r="E180" s="3" t="s">
        <v>87</v>
      </c>
      <c r="F180" s="3" t="str">
        <f t="shared" si="10"/>
        <v>DREW</v>
      </c>
      <c r="G180" s="3">
        <v>3</v>
      </c>
      <c r="H180" s="3">
        <v>3</v>
      </c>
      <c r="I180" t="s">
        <v>167</v>
      </c>
      <c r="J180" t="s">
        <v>167</v>
      </c>
      <c r="K180" t="s">
        <v>177</v>
      </c>
    </row>
    <row r="181" spans="1:13" x14ac:dyDescent="0.25">
      <c r="A181" t="str">
        <f t="shared" si="11"/>
        <v>6TH XI</v>
      </c>
      <c r="B181" s="47">
        <v>30002</v>
      </c>
      <c r="C181" s="9" t="s">
        <v>6</v>
      </c>
      <c r="D181" t="s">
        <v>88</v>
      </c>
      <c r="E181" s="3" t="s">
        <v>89</v>
      </c>
      <c r="F181" s="3" t="str">
        <f t="shared" si="10"/>
        <v>LOST</v>
      </c>
      <c r="G181" s="3">
        <v>1</v>
      </c>
      <c r="H181" s="3">
        <v>2</v>
      </c>
      <c r="I181" t="s">
        <v>150</v>
      </c>
    </row>
    <row r="182" spans="1:13" x14ac:dyDescent="0.25">
      <c r="A182" t="str">
        <f t="shared" si="11"/>
        <v>6TH XI</v>
      </c>
      <c r="B182" s="47">
        <v>30009</v>
      </c>
      <c r="C182" s="9" t="s">
        <v>68</v>
      </c>
      <c r="D182" t="s">
        <v>93</v>
      </c>
      <c r="E182" s="3" t="s">
        <v>89</v>
      </c>
      <c r="F182" s="3" t="str">
        <f t="shared" si="10"/>
        <v>LOST</v>
      </c>
      <c r="G182" s="3">
        <v>1</v>
      </c>
      <c r="H182" s="3">
        <v>3</v>
      </c>
      <c r="I182" t="s">
        <v>160</v>
      </c>
    </row>
    <row r="183" spans="1:13" x14ac:dyDescent="0.25">
      <c r="A183" t="str">
        <f t="shared" si="11"/>
        <v>6TH XI</v>
      </c>
      <c r="B183" s="47">
        <v>30016</v>
      </c>
      <c r="C183" s="9" t="s">
        <v>53</v>
      </c>
      <c r="D183" t="s">
        <v>93</v>
      </c>
      <c r="E183" s="3" t="s">
        <v>87</v>
      </c>
      <c r="F183" s="3" t="str">
        <f t="shared" si="10"/>
        <v>LOST</v>
      </c>
      <c r="G183" s="3">
        <v>0</v>
      </c>
      <c r="H183" s="3">
        <v>5</v>
      </c>
    </row>
    <row r="184" spans="1:13" x14ac:dyDescent="0.25">
      <c r="A184" t="str">
        <f t="shared" si="11"/>
        <v>6TH XI</v>
      </c>
      <c r="B184" s="47">
        <v>30023</v>
      </c>
      <c r="C184" s="9" t="s">
        <v>43</v>
      </c>
      <c r="D184" t="s">
        <v>93</v>
      </c>
      <c r="E184" s="3" t="s">
        <v>89</v>
      </c>
      <c r="F184" s="3" t="str">
        <f t="shared" si="10"/>
        <v>DREW</v>
      </c>
      <c r="G184" s="3">
        <v>0</v>
      </c>
      <c r="H184" s="3">
        <v>0</v>
      </c>
    </row>
    <row r="185" spans="1:13" x14ac:dyDescent="0.25">
      <c r="A185" t="str">
        <f t="shared" si="11"/>
        <v>6TH XI</v>
      </c>
      <c r="B185" s="47">
        <v>30023</v>
      </c>
      <c r="C185" s="9" t="s">
        <v>43</v>
      </c>
      <c r="D185" t="s">
        <v>93</v>
      </c>
      <c r="E185" s="3" t="s">
        <v>87</v>
      </c>
      <c r="F185" s="3" t="str">
        <f t="shared" si="10"/>
        <v>LOST</v>
      </c>
      <c r="G185" s="3">
        <v>1</v>
      </c>
      <c r="H185" s="3">
        <v>2</v>
      </c>
      <c r="I185" t="s">
        <v>181</v>
      </c>
    </row>
    <row r="186" spans="1:13" x14ac:dyDescent="0.25">
      <c r="A186" t="str">
        <f t="shared" si="11"/>
        <v>6TH XI</v>
      </c>
      <c r="B186" s="47">
        <v>30027</v>
      </c>
      <c r="C186" s="9" t="s">
        <v>37</v>
      </c>
      <c r="D186" t="s">
        <v>93</v>
      </c>
      <c r="E186" s="3" t="s">
        <v>89</v>
      </c>
      <c r="F186" s="3" t="str">
        <f t="shared" si="10"/>
        <v>WON</v>
      </c>
      <c r="G186" s="3">
        <v>2</v>
      </c>
      <c r="H186" s="3">
        <v>0</v>
      </c>
      <c r="I186" t="s">
        <v>151</v>
      </c>
      <c r="J186" t="s">
        <v>182</v>
      </c>
    </row>
    <row r="187" spans="1:13" x14ac:dyDescent="0.25">
      <c r="A187" t="str">
        <f t="shared" si="11"/>
        <v>6TH XI</v>
      </c>
      <c r="B187" s="47">
        <v>30027</v>
      </c>
      <c r="C187" s="9" t="s">
        <v>37</v>
      </c>
      <c r="D187" t="s">
        <v>93</v>
      </c>
      <c r="E187" s="3" t="s">
        <v>87</v>
      </c>
      <c r="F187" s="3" t="str">
        <f t="shared" si="10"/>
        <v>LOST</v>
      </c>
      <c r="G187" s="3">
        <v>2</v>
      </c>
      <c r="H187" s="3">
        <v>4</v>
      </c>
      <c r="I187" t="s">
        <v>182</v>
      </c>
      <c r="J187" t="s">
        <v>182</v>
      </c>
    </row>
    <row r="188" spans="1:13" x14ac:dyDescent="0.25">
      <c r="A188" t="str">
        <f t="shared" si="11"/>
        <v>6TH XI</v>
      </c>
      <c r="B188" s="47">
        <v>30030</v>
      </c>
      <c r="C188" s="9" t="s">
        <v>75</v>
      </c>
      <c r="D188" t="s">
        <v>93</v>
      </c>
      <c r="E188" s="3" t="s">
        <v>89</v>
      </c>
      <c r="F188" s="3" t="str">
        <f t="shared" si="10"/>
        <v>LOST</v>
      </c>
      <c r="G188" s="3">
        <v>2</v>
      </c>
      <c r="H188" s="3">
        <v>3</v>
      </c>
      <c r="I188" t="s">
        <v>182</v>
      </c>
      <c r="J188" t="s">
        <v>177</v>
      </c>
    </row>
    <row r="189" spans="1:13" x14ac:dyDescent="0.25">
      <c r="A189" t="str">
        <f t="shared" si="11"/>
        <v>6TH XI</v>
      </c>
      <c r="B189" s="47">
        <v>30030</v>
      </c>
      <c r="C189" s="9" t="s">
        <v>75</v>
      </c>
      <c r="D189" t="s">
        <v>93</v>
      </c>
      <c r="E189" s="3" t="s">
        <v>87</v>
      </c>
      <c r="F189" s="3" t="str">
        <f t="shared" si="10"/>
        <v>DREW</v>
      </c>
      <c r="G189" s="3">
        <v>1</v>
      </c>
      <c r="H189" s="3">
        <v>1</v>
      </c>
      <c r="I189" t="s">
        <v>182</v>
      </c>
    </row>
    <row r="190" spans="1:13" x14ac:dyDescent="0.25">
      <c r="A190" t="str">
        <f t="shared" si="11"/>
        <v>6TH XI</v>
      </c>
      <c r="B190" s="47">
        <v>30037</v>
      </c>
      <c r="C190" s="9" t="s">
        <v>48</v>
      </c>
      <c r="D190" t="s">
        <v>93</v>
      </c>
      <c r="E190" s="3" t="s">
        <v>89</v>
      </c>
      <c r="F190" s="3" t="str">
        <f t="shared" si="10"/>
        <v>DREW</v>
      </c>
      <c r="G190" s="3">
        <v>0</v>
      </c>
      <c r="H190" s="3">
        <v>0</v>
      </c>
    </row>
    <row r="191" spans="1:13" x14ac:dyDescent="0.25">
      <c r="A191" t="str">
        <f t="shared" si="11"/>
        <v>6TH XI</v>
      </c>
      <c r="B191" s="47">
        <v>30037</v>
      </c>
      <c r="C191" s="9" t="s">
        <v>48</v>
      </c>
      <c r="D191" t="s">
        <v>93</v>
      </c>
      <c r="E191" s="3" t="s">
        <v>87</v>
      </c>
      <c r="F191" s="3" t="str">
        <f t="shared" si="10"/>
        <v>WON</v>
      </c>
      <c r="G191" s="3">
        <v>3</v>
      </c>
      <c r="H191" s="3">
        <v>0</v>
      </c>
      <c r="I191" t="s">
        <v>183</v>
      </c>
      <c r="J191" t="s">
        <v>150</v>
      </c>
      <c r="K191" t="s">
        <v>177</v>
      </c>
    </row>
    <row r="192" spans="1:13" x14ac:dyDescent="0.25">
      <c r="A192" t="str">
        <f t="shared" si="11"/>
        <v>6TH XI</v>
      </c>
      <c r="B192" s="47">
        <v>30040</v>
      </c>
      <c r="C192" s="9" t="s">
        <v>47</v>
      </c>
      <c r="D192" t="s">
        <v>93</v>
      </c>
      <c r="E192" s="3" t="s">
        <v>89</v>
      </c>
      <c r="F192" s="3" t="str">
        <f t="shared" si="10"/>
        <v>DREW</v>
      </c>
      <c r="G192" s="3">
        <v>2</v>
      </c>
      <c r="H192" s="3">
        <v>2</v>
      </c>
      <c r="I192" t="s">
        <v>130</v>
      </c>
      <c r="J192" t="s">
        <v>130</v>
      </c>
    </row>
    <row r="193" spans="1:18" x14ac:dyDescent="0.25">
      <c r="A193" t="str">
        <f t="shared" si="11"/>
        <v>6TH XI</v>
      </c>
      <c r="B193" s="47">
        <v>30044</v>
      </c>
      <c r="C193" s="9" t="s">
        <v>22</v>
      </c>
      <c r="D193" t="s">
        <v>93</v>
      </c>
      <c r="E193" s="3" t="s">
        <v>89</v>
      </c>
      <c r="F193" s="3" t="str">
        <f t="shared" si="10"/>
        <v>WON</v>
      </c>
      <c r="G193" s="3">
        <v>4</v>
      </c>
      <c r="H193" s="3">
        <v>0</v>
      </c>
      <c r="I193" t="s">
        <v>146</v>
      </c>
      <c r="J193" t="s">
        <v>146</v>
      </c>
      <c r="K193" t="s">
        <v>182</v>
      </c>
      <c r="L193" t="s">
        <v>111</v>
      </c>
    </row>
    <row r="194" spans="1:18" x14ac:dyDescent="0.25">
      <c r="A194" t="str">
        <f t="shared" si="11"/>
        <v>6TH XI</v>
      </c>
      <c r="B194" s="48">
        <v>30047</v>
      </c>
      <c r="C194" s="9" t="s">
        <v>64</v>
      </c>
      <c r="D194" t="s">
        <v>93</v>
      </c>
      <c r="E194" s="3" t="s">
        <v>89</v>
      </c>
      <c r="F194" s="3" t="str">
        <f t="shared" si="10"/>
        <v>DREW</v>
      </c>
      <c r="G194" s="3">
        <v>1</v>
      </c>
      <c r="H194" s="3">
        <v>1</v>
      </c>
      <c r="I194" t="s">
        <v>182</v>
      </c>
    </row>
    <row r="195" spans="1:18" x14ac:dyDescent="0.25">
      <c r="A195" t="str">
        <f t="shared" si="11"/>
        <v>6TH XI</v>
      </c>
      <c r="B195" s="48">
        <v>30058</v>
      </c>
      <c r="C195" s="9" t="s">
        <v>18</v>
      </c>
      <c r="D195" t="s">
        <v>93</v>
      </c>
      <c r="E195" s="3" t="s">
        <v>87</v>
      </c>
      <c r="F195" s="3" t="str">
        <f t="shared" si="10"/>
        <v>LOST</v>
      </c>
      <c r="G195" s="3">
        <v>2</v>
      </c>
      <c r="H195" s="3">
        <v>4</v>
      </c>
      <c r="I195" t="s">
        <v>182</v>
      </c>
      <c r="J195" t="s">
        <v>177</v>
      </c>
    </row>
    <row r="196" spans="1:18" x14ac:dyDescent="0.25">
      <c r="A196" t="str">
        <f t="shared" si="11"/>
        <v>6TH XI</v>
      </c>
      <c r="B196" s="48">
        <v>30065</v>
      </c>
      <c r="C196" s="9" t="s">
        <v>68</v>
      </c>
      <c r="D196" t="s">
        <v>93</v>
      </c>
      <c r="E196" s="3" t="s">
        <v>87</v>
      </c>
      <c r="F196" s="3" t="str">
        <f t="shared" si="10"/>
        <v>LOST</v>
      </c>
      <c r="G196" s="3">
        <v>3</v>
      </c>
      <c r="H196" s="3">
        <v>5</v>
      </c>
      <c r="I196" t="s">
        <v>182</v>
      </c>
      <c r="J196" t="s">
        <v>146</v>
      </c>
      <c r="K196" t="s">
        <v>146</v>
      </c>
    </row>
    <row r="197" spans="1:18" x14ac:dyDescent="0.25">
      <c r="B197" s="58" t="s">
        <v>184</v>
      </c>
      <c r="C197" s="59"/>
      <c r="D197" s="59"/>
      <c r="E197" s="59"/>
      <c r="F197" s="59"/>
      <c r="G197" s="59"/>
      <c r="H197" s="59"/>
    </row>
    <row r="198" spans="1:18" x14ac:dyDescent="0.25">
      <c r="B198" s="46" t="s">
        <v>81</v>
      </c>
      <c r="C198" s="6" t="s">
        <v>82</v>
      </c>
      <c r="D198" s="6" t="s">
        <v>83</v>
      </c>
      <c r="E198" s="7" t="s">
        <v>84</v>
      </c>
      <c r="F198" s="7" t="s">
        <v>85</v>
      </c>
      <c r="G198" s="8" t="s">
        <v>86</v>
      </c>
      <c r="H198" s="8" t="s">
        <v>87</v>
      </c>
      <c r="I198" s="63" t="s">
        <v>371</v>
      </c>
      <c r="J198" s="63"/>
      <c r="K198" s="63"/>
      <c r="L198" s="63"/>
      <c r="M198" s="63"/>
      <c r="N198" s="63"/>
      <c r="O198" s="63"/>
      <c r="P198" s="63"/>
      <c r="Q198" s="63"/>
      <c r="R198" s="63"/>
    </row>
    <row r="199" spans="1:18" x14ac:dyDescent="0.25">
      <c r="A199" t="str">
        <f t="shared" ref="A199:A227" si="12">$B$197</f>
        <v>7TH XI</v>
      </c>
      <c r="B199" s="47">
        <v>29841</v>
      </c>
      <c r="C199" s="9" t="s">
        <v>35</v>
      </c>
      <c r="D199" t="s">
        <v>91</v>
      </c>
      <c r="E199" s="3" t="s">
        <v>87</v>
      </c>
      <c r="F199" s="3" t="str">
        <f t="shared" ref="F199:F227" si="13">IF(G199&gt;H199,"WON",IF(H199&gt;G199,"LOST","DREW"))</f>
        <v>LOST</v>
      </c>
      <c r="G199" s="3">
        <v>0</v>
      </c>
      <c r="H199" s="3">
        <v>4</v>
      </c>
    </row>
    <row r="200" spans="1:18" x14ac:dyDescent="0.25">
      <c r="A200" t="str">
        <f t="shared" si="12"/>
        <v>7TH XI</v>
      </c>
      <c r="B200" s="47">
        <v>29845</v>
      </c>
      <c r="C200" s="9" t="s">
        <v>32</v>
      </c>
      <c r="D200" t="s">
        <v>91</v>
      </c>
      <c r="E200" s="3" t="s">
        <v>87</v>
      </c>
      <c r="F200" s="3" t="str">
        <f t="shared" si="13"/>
        <v>WON</v>
      </c>
      <c r="G200" s="3">
        <v>4</v>
      </c>
      <c r="H200" s="3">
        <v>1</v>
      </c>
      <c r="I200" t="s">
        <v>111</v>
      </c>
      <c r="J200" t="s">
        <v>185</v>
      </c>
      <c r="K200" t="s">
        <v>186</v>
      </c>
      <c r="L200" t="s">
        <v>187</v>
      </c>
    </row>
    <row r="201" spans="1:18" x14ac:dyDescent="0.25">
      <c r="A201" t="str">
        <f t="shared" si="12"/>
        <v>7TH XI</v>
      </c>
      <c r="B201" s="47">
        <v>29855</v>
      </c>
      <c r="C201" s="15" t="s">
        <v>60</v>
      </c>
      <c r="D201" t="s">
        <v>93</v>
      </c>
      <c r="E201" s="3" t="s">
        <v>87</v>
      </c>
      <c r="F201" s="3" t="str">
        <f t="shared" si="13"/>
        <v>WON</v>
      </c>
      <c r="G201" s="3">
        <v>4</v>
      </c>
      <c r="H201" s="3">
        <v>1</v>
      </c>
      <c r="I201" t="s">
        <v>188</v>
      </c>
      <c r="J201" t="s">
        <v>187</v>
      </c>
      <c r="K201" t="s">
        <v>189</v>
      </c>
      <c r="L201" t="s">
        <v>190</v>
      </c>
    </row>
    <row r="202" spans="1:18" x14ac:dyDescent="0.25">
      <c r="A202" t="str">
        <f t="shared" si="12"/>
        <v>7TH XI</v>
      </c>
      <c r="B202" s="47">
        <v>29862</v>
      </c>
      <c r="C202" s="15" t="s">
        <v>191</v>
      </c>
      <c r="D202" t="s">
        <v>88</v>
      </c>
      <c r="E202" s="3" t="s">
        <v>89</v>
      </c>
      <c r="F202" s="3" t="str">
        <f t="shared" si="13"/>
        <v>LOST</v>
      </c>
      <c r="G202" s="3">
        <v>1</v>
      </c>
      <c r="H202" s="3">
        <v>2</v>
      </c>
      <c r="I202" t="s">
        <v>192</v>
      </c>
    </row>
    <row r="203" spans="1:18" x14ac:dyDescent="0.25">
      <c r="A203" t="str">
        <f t="shared" si="12"/>
        <v>7TH XI</v>
      </c>
      <c r="B203" s="47">
        <v>29869</v>
      </c>
      <c r="C203" s="15" t="s">
        <v>34</v>
      </c>
      <c r="D203" t="s">
        <v>93</v>
      </c>
      <c r="E203" s="3" t="s">
        <v>89</v>
      </c>
      <c r="F203" s="3" t="str">
        <f t="shared" si="13"/>
        <v>WON</v>
      </c>
      <c r="G203" s="3">
        <v>5</v>
      </c>
      <c r="H203" s="3">
        <v>1</v>
      </c>
      <c r="I203" t="s">
        <v>186</v>
      </c>
      <c r="J203" t="s">
        <v>186</v>
      </c>
      <c r="K203" t="s">
        <v>193</v>
      </c>
      <c r="L203" t="s">
        <v>193</v>
      </c>
      <c r="M203" t="s">
        <v>192</v>
      </c>
    </row>
    <row r="204" spans="1:18" x14ac:dyDescent="0.25">
      <c r="A204" t="str">
        <f t="shared" si="12"/>
        <v>7TH XI</v>
      </c>
      <c r="B204" s="47">
        <v>29876</v>
      </c>
      <c r="C204" s="15" t="s">
        <v>43</v>
      </c>
      <c r="D204" t="s">
        <v>93</v>
      </c>
      <c r="E204" s="3" t="s">
        <v>87</v>
      </c>
      <c r="F204" s="3" t="str">
        <f t="shared" si="13"/>
        <v>LOST</v>
      </c>
      <c r="G204" s="3">
        <v>1</v>
      </c>
      <c r="H204" s="3">
        <v>6</v>
      </c>
      <c r="I204" t="s">
        <v>192</v>
      </c>
    </row>
    <row r="205" spans="1:18" x14ac:dyDescent="0.25">
      <c r="A205" t="str">
        <f t="shared" si="12"/>
        <v>7TH XI</v>
      </c>
      <c r="B205" s="47">
        <v>29883</v>
      </c>
      <c r="C205" s="15" t="s">
        <v>43</v>
      </c>
      <c r="D205" t="s">
        <v>88</v>
      </c>
      <c r="E205" s="3" t="s">
        <v>87</v>
      </c>
      <c r="F205" s="3" t="str">
        <f t="shared" si="13"/>
        <v>WON</v>
      </c>
      <c r="G205" s="3">
        <v>9</v>
      </c>
      <c r="H205" s="3">
        <v>2</v>
      </c>
      <c r="I205" t="s">
        <v>192</v>
      </c>
      <c r="J205" t="s">
        <v>192</v>
      </c>
      <c r="K205" t="s">
        <v>186</v>
      </c>
      <c r="L205" t="s">
        <v>186</v>
      </c>
      <c r="M205" t="s">
        <v>185</v>
      </c>
      <c r="N205" t="s">
        <v>185</v>
      </c>
      <c r="O205" t="s">
        <v>194</v>
      </c>
      <c r="P205" t="s">
        <v>194</v>
      </c>
      <c r="Q205" t="s">
        <v>188</v>
      </c>
    </row>
    <row r="206" spans="1:18" x14ac:dyDescent="0.25">
      <c r="A206" t="str">
        <f t="shared" si="12"/>
        <v>7TH XI</v>
      </c>
      <c r="B206" s="47">
        <v>29890</v>
      </c>
      <c r="C206" s="15" t="s">
        <v>77</v>
      </c>
      <c r="D206" t="s">
        <v>93</v>
      </c>
      <c r="E206" s="3" t="s">
        <v>89</v>
      </c>
      <c r="F206" s="3" t="str">
        <f t="shared" si="13"/>
        <v>WON</v>
      </c>
      <c r="G206" s="3">
        <v>8</v>
      </c>
      <c r="H206" s="3">
        <v>3</v>
      </c>
      <c r="I206" t="s">
        <v>194</v>
      </c>
      <c r="J206" t="s">
        <v>194</v>
      </c>
      <c r="K206" t="s">
        <v>194</v>
      </c>
      <c r="L206" t="s">
        <v>185</v>
      </c>
      <c r="M206" t="s">
        <v>185</v>
      </c>
      <c r="N206" t="s">
        <v>186</v>
      </c>
      <c r="O206" t="s">
        <v>192</v>
      </c>
      <c r="P206" t="s">
        <v>187</v>
      </c>
    </row>
    <row r="207" spans="1:18" x14ac:dyDescent="0.25">
      <c r="A207" t="str">
        <f t="shared" si="12"/>
        <v>7TH XI</v>
      </c>
      <c r="B207" s="47">
        <v>29897</v>
      </c>
      <c r="C207" s="15" t="s">
        <v>22</v>
      </c>
      <c r="D207" t="s">
        <v>93</v>
      </c>
      <c r="E207" s="3" t="s">
        <v>89</v>
      </c>
      <c r="F207" s="3" t="str">
        <f t="shared" si="13"/>
        <v>LOST</v>
      </c>
      <c r="G207" s="3">
        <v>1</v>
      </c>
      <c r="H207" s="3">
        <v>4</v>
      </c>
      <c r="I207" t="s">
        <v>186</v>
      </c>
    </row>
    <row r="208" spans="1:18" x14ac:dyDescent="0.25">
      <c r="A208" t="str">
        <f t="shared" si="12"/>
        <v>7TH XI</v>
      </c>
      <c r="B208" s="47">
        <v>29904</v>
      </c>
      <c r="C208" s="15" t="s">
        <v>48</v>
      </c>
      <c r="D208" t="s">
        <v>93</v>
      </c>
      <c r="E208" s="3" t="s">
        <v>87</v>
      </c>
      <c r="F208" s="3" t="str">
        <f t="shared" si="13"/>
        <v>WON</v>
      </c>
      <c r="G208" s="3">
        <v>2</v>
      </c>
      <c r="H208" s="3">
        <v>1</v>
      </c>
      <c r="I208" t="s">
        <v>185</v>
      </c>
      <c r="J208" t="s">
        <v>185</v>
      </c>
    </row>
    <row r="209" spans="1:14" x14ac:dyDescent="0.25">
      <c r="A209" t="str">
        <f t="shared" si="12"/>
        <v>7TH XI</v>
      </c>
      <c r="B209" s="47">
        <v>29911</v>
      </c>
      <c r="C209" s="15" t="s">
        <v>43</v>
      </c>
      <c r="D209" t="s">
        <v>88</v>
      </c>
      <c r="E209" s="3" t="s">
        <v>89</v>
      </c>
      <c r="F209" s="3" t="str">
        <f t="shared" si="13"/>
        <v>WON</v>
      </c>
      <c r="G209" s="3">
        <v>5</v>
      </c>
      <c r="H209" s="3">
        <v>3</v>
      </c>
      <c r="I209" t="s">
        <v>186</v>
      </c>
      <c r="J209" t="s">
        <v>193</v>
      </c>
      <c r="K209" t="s">
        <v>193</v>
      </c>
      <c r="L209" t="s">
        <v>185</v>
      </c>
      <c r="M209" t="s">
        <v>195</v>
      </c>
    </row>
    <row r="210" spans="1:14" x14ac:dyDescent="0.25">
      <c r="A210" t="str">
        <f t="shared" si="12"/>
        <v>7TH XI</v>
      </c>
      <c r="B210" s="47">
        <v>29918</v>
      </c>
      <c r="C210" s="15" t="s">
        <v>64</v>
      </c>
      <c r="D210" t="s">
        <v>93</v>
      </c>
      <c r="E210" s="3" t="s">
        <v>87</v>
      </c>
      <c r="F210" s="3" t="str">
        <f t="shared" si="13"/>
        <v>WON</v>
      </c>
      <c r="G210" s="3">
        <v>5</v>
      </c>
      <c r="H210" s="3">
        <v>2</v>
      </c>
      <c r="I210" t="s">
        <v>186</v>
      </c>
      <c r="J210" t="s">
        <v>186</v>
      </c>
      <c r="K210" t="s">
        <v>186</v>
      </c>
      <c r="L210" t="s">
        <v>193</v>
      </c>
      <c r="M210" t="s">
        <v>188</v>
      </c>
    </row>
    <row r="211" spans="1:14" x14ac:dyDescent="0.25">
      <c r="A211" t="str">
        <f t="shared" si="12"/>
        <v>7TH XI</v>
      </c>
      <c r="B211" s="47">
        <v>29925</v>
      </c>
      <c r="C211" s="15" t="s">
        <v>22</v>
      </c>
      <c r="D211" t="s">
        <v>93</v>
      </c>
      <c r="E211" s="3" t="s">
        <v>87</v>
      </c>
      <c r="F211" s="3" t="str">
        <f t="shared" si="13"/>
        <v>WON</v>
      </c>
      <c r="G211" s="3">
        <v>4</v>
      </c>
      <c r="H211" s="3">
        <v>1</v>
      </c>
      <c r="I211" t="s">
        <v>186</v>
      </c>
      <c r="J211" t="s">
        <v>186</v>
      </c>
      <c r="K211" t="s">
        <v>193</v>
      </c>
      <c r="L211" t="s">
        <v>196</v>
      </c>
    </row>
    <row r="212" spans="1:14" x14ac:dyDescent="0.25">
      <c r="A212" t="str">
        <f t="shared" si="12"/>
        <v>7TH XI</v>
      </c>
      <c r="B212" s="47">
        <v>29953</v>
      </c>
      <c r="C212" s="15" t="s">
        <v>197</v>
      </c>
      <c r="D212" t="s">
        <v>88</v>
      </c>
      <c r="E212" s="3" t="s">
        <v>87</v>
      </c>
      <c r="F212" s="3" t="str">
        <f t="shared" si="13"/>
        <v>DREW</v>
      </c>
      <c r="G212" s="3">
        <v>5</v>
      </c>
      <c r="H212" s="3">
        <v>5</v>
      </c>
      <c r="I212" t="s">
        <v>192</v>
      </c>
      <c r="J212" t="s">
        <v>192</v>
      </c>
      <c r="K212" t="s">
        <v>192</v>
      </c>
      <c r="L212" t="s">
        <v>185</v>
      </c>
      <c r="M212" t="s">
        <v>185</v>
      </c>
    </row>
    <row r="213" spans="1:14" x14ac:dyDescent="0.25">
      <c r="A213" t="str">
        <f t="shared" si="12"/>
        <v>7TH XI</v>
      </c>
      <c r="B213" s="47">
        <v>29974</v>
      </c>
      <c r="C213" s="15" t="s">
        <v>197</v>
      </c>
      <c r="D213" t="s">
        <v>88</v>
      </c>
      <c r="E213" s="3" t="s">
        <v>89</v>
      </c>
      <c r="F213" s="3" t="str">
        <f t="shared" si="13"/>
        <v>LOST</v>
      </c>
      <c r="G213" s="3">
        <v>2</v>
      </c>
      <c r="H213" s="3">
        <v>3</v>
      </c>
      <c r="I213" t="s">
        <v>186</v>
      </c>
      <c r="J213" t="s">
        <v>192</v>
      </c>
    </row>
    <row r="214" spans="1:14" x14ac:dyDescent="0.25">
      <c r="A214" t="str">
        <f t="shared" si="12"/>
        <v>7TH XI</v>
      </c>
      <c r="B214" s="47">
        <v>29981</v>
      </c>
      <c r="C214" s="15" t="s">
        <v>60</v>
      </c>
      <c r="D214" t="s">
        <v>93</v>
      </c>
      <c r="E214" s="3" t="s">
        <v>89</v>
      </c>
      <c r="F214" s="3" t="str">
        <f t="shared" si="13"/>
        <v>WON</v>
      </c>
      <c r="G214" s="3">
        <v>5</v>
      </c>
      <c r="H214" s="3">
        <v>0</v>
      </c>
      <c r="I214" t="s">
        <v>192</v>
      </c>
      <c r="J214" t="s">
        <v>192</v>
      </c>
      <c r="K214" t="s">
        <v>192</v>
      </c>
      <c r="L214" t="s">
        <v>198</v>
      </c>
      <c r="M214" t="s">
        <v>199</v>
      </c>
    </row>
    <row r="215" spans="1:14" x14ac:dyDescent="0.25">
      <c r="A215" t="str">
        <f t="shared" si="12"/>
        <v>7TH XI</v>
      </c>
      <c r="B215" s="47">
        <v>29988</v>
      </c>
      <c r="C215" s="15" t="s">
        <v>43</v>
      </c>
      <c r="D215" t="s">
        <v>93</v>
      </c>
      <c r="E215" s="3" t="s">
        <v>89</v>
      </c>
      <c r="F215" s="3" t="str">
        <f t="shared" si="13"/>
        <v>LOST</v>
      </c>
      <c r="G215" s="3">
        <v>2</v>
      </c>
      <c r="H215" s="3">
        <v>3</v>
      </c>
      <c r="I215" t="s">
        <v>192</v>
      </c>
      <c r="J215" t="s">
        <v>192</v>
      </c>
    </row>
    <row r="216" spans="1:14" x14ac:dyDescent="0.25">
      <c r="A216" t="str">
        <f t="shared" si="12"/>
        <v>7TH XI</v>
      </c>
      <c r="B216" s="47">
        <v>30002</v>
      </c>
      <c r="C216" s="15" t="s">
        <v>18</v>
      </c>
      <c r="D216" t="s">
        <v>93</v>
      </c>
      <c r="E216" s="3" t="s">
        <v>87</v>
      </c>
      <c r="F216" s="3" t="str">
        <f t="shared" si="13"/>
        <v>WON</v>
      </c>
      <c r="G216" s="3">
        <v>1</v>
      </c>
      <c r="H216" s="3">
        <v>0</v>
      </c>
      <c r="I216" t="s">
        <v>186</v>
      </c>
    </row>
    <row r="217" spans="1:14" x14ac:dyDescent="0.25">
      <c r="A217" t="str">
        <f t="shared" si="12"/>
        <v>7TH XI</v>
      </c>
      <c r="B217" s="47">
        <v>30009</v>
      </c>
      <c r="C217" s="15" t="s">
        <v>77</v>
      </c>
      <c r="D217" t="s">
        <v>93</v>
      </c>
      <c r="E217" s="3" t="s">
        <v>87</v>
      </c>
      <c r="F217" s="3" t="str">
        <f t="shared" si="13"/>
        <v>WON</v>
      </c>
      <c r="G217" s="3">
        <v>6</v>
      </c>
      <c r="H217" s="3">
        <v>3</v>
      </c>
      <c r="I217" t="s">
        <v>192</v>
      </c>
      <c r="J217" t="s">
        <v>192</v>
      </c>
      <c r="K217" t="s">
        <v>193</v>
      </c>
      <c r="L217" t="s">
        <v>193</v>
      </c>
      <c r="M217" t="s">
        <v>189</v>
      </c>
      <c r="N217" t="s">
        <v>186</v>
      </c>
    </row>
    <row r="218" spans="1:14" x14ac:dyDescent="0.25">
      <c r="A218" t="str">
        <f t="shared" si="12"/>
        <v>7TH XI</v>
      </c>
      <c r="B218" s="47">
        <v>30016</v>
      </c>
      <c r="C218" s="15" t="s">
        <v>47</v>
      </c>
      <c r="D218" t="s">
        <v>93</v>
      </c>
      <c r="E218" s="3" t="s">
        <v>89</v>
      </c>
      <c r="F218" s="3" t="str">
        <f t="shared" si="13"/>
        <v>WON</v>
      </c>
      <c r="G218" s="3">
        <v>3</v>
      </c>
      <c r="H218" s="3">
        <v>1</v>
      </c>
      <c r="I218" t="s">
        <v>187</v>
      </c>
      <c r="J218" t="s">
        <v>193</v>
      </c>
      <c r="K218" t="s">
        <v>192</v>
      </c>
    </row>
    <row r="219" spans="1:14" x14ac:dyDescent="0.25">
      <c r="A219" t="str">
        <f t="shared" si="12"/>
        <v>7TH XI</v>
      </c>
      <c r="B219" s="47">
        <v>30016</v>
      </c>
      <c r="C219" s="15" t="s">
        <v>47</v>
      </c>
      <c r="D219" t="s">
        <v>93</v>
      </c>
      <c r="E219" s="3" t="s">
        <v>87</v>
      </c>
      <c r="F219" s="3" t="str">
        <f t="shared" si="13"/>
        <v>WON</v>
      </c>
      <c r="G219" s="3">
        <v>2</v>
      </c>
      <c r="H219" s="3">
        <v>1</v>
      </c>
      <c r="I219" t="s">
        <v>193</v>
      </c>
      <c r="J219" t="s">
        <v>193</v>
      </c>
    </row>
    <row r="220" spans="1:14" x14ac:dyDescent="0.25">
      <c r="A220" t="str">
        <f t="shared" si="12"/>
        <v>7TH XI</v>
      </c>
      <c r="B220" s="47">
        <v>30023</v>
      </c>
      <c r="C220" s="15" t="s">
        <v>11</v>
      </c>
      <c r="D220" t="s">
        <v>93</v>
      </c>
      <c r="E220" s="3" t="s">
        <v>89</v>
      </c>
      <c r="F220" s="3" t="str">
        <f t="shared" si="13"/>
        <v>WON</v>
      </c>
      <c r="G220" s="3">
        <v>2</v>
      </c>
      <c r="H220" s="3">
        <v>1</v>
      </c>
      <c r="I220" t="s">
        <v>196</v>
      </c>
      <c r="J220" t="s">
        <v>198</v>
      </c>
    </row>
    <row r="221" spans="1:14" x14ac:dyDescent="0.25">
      <c r="A221" t="str">
        <f t="shared" si="12"/>
        <v>7TH XI</v>
      </c>
      <c r="B221" s="47">
        <v>30030</v>
      </c>
      <c r="C221" s="15" t="s">
        <v>48</v>
      </c>
      <c r="D221" t="s">
        <v>93</v>
      </c>
      <c r="E221" s="3" t="s">
        <v>89</v>
      </c>
      <c r="F221" s="3" t="str">
        <f t="shared" si="13"/>
        <v>DREW</v>
      </c>
      <c r="G221" s="3">
        <v>2</v>
      </c>
      <c r="H221" s="3">
        <v>2</v>
      </c>
      <c r="I221" t="s">
        <v>196</v>
      </c>
      <c r="J221" t="s">
        <v>196</v>
      </c>
    </row>
    <row r="222" spans="1:14" x14ac:dyDescent="0.25">
      <c r="A222" t="str">
        <f t="shared" si="12"/>
        <v>7TH XI</v>
      </c>
      <c r="B222" s="47">
        <v>30037</v>
      </c>
      <c r="C222" s="15" t="s">
        <v>37</v>
      </c>
      <c r="D222" t="s">
        <v>93</v>
      </c>
      <c r="E222" s="3" t="s">
        <v>89</v>
      </c>
      <c r="F222" s="3" t="str">
        <f t="shared" si="13"/>
        <v>LOST</v>
      </c>
      <c r="G222" s="3">
        <v>1</v>
      </c>
      <c r="H222" s="3">
        <v>2</v>
      </c>
      <c r="I222" t="s">
        <v>198</v>
      </c>
    </row>
    <row r="223" spans="1:14" x14ac:dyDescent="0.25">
      <c r="A223" t="str">
        <f t="shared" si="12"/>
        <v>7TH XI</v>
      </c>
      <c r="B223" s="47">
        <v>30037</v>
      </c>
      <c r="C223" s="15" t="s">
        <v>37</v>
      </c>
      <c r="D223" t="s">
        <v>93</v>
      </c>
      <c r="E223" s="3" t="s">
        <v>87</v>
      </c>
      <c r="F223" s="3" t="str">
        <f t="shared" si="13"/>
        <v>WON</v>
      </c>
      <c r="G223" s="3">
        <v>1</v>
      </c>
      <c r="H223" s="3">
        <v>0</v>
      </c>
      <c r="I223" t="s">
        <v>187</v>
      </c>
    </row>
    <row r="224" spans="1:14" x14ac:dyDescent="0.25">
      <c r="A224" t="str">
        <f t="shared" si="12"/>
        <v>7TH XI</v>
      </c>
      <c r="B224" s="47">
        <v>30044</v>
      </c>
      <c r="C224" s="15" t="s">
        <v>34</v>
      </c>
      <c r="D224" t="s">
        <v>93</v>
      </c>
      <c r="E224" s="3" t="s">
        <v>87</v>
      </c>
      <c r="F224" s="3" t="str">
        <f t="shared" si="13"/>
        <v>WON</v>
      </c>
      <c r="G224" s="3">
        <v>2</v>
      </c>
      <c r="H224" s="3">
        <v>0</v>
      </c>
      <c r="I224" t="s">
        <v>193</v>
      </c>
      <c r="J224" t="s">
        <v>193</v>
      </c>
    </row>
    <row r="225" spans="1:18" x14ac:dyDescent="0.25">
      <c r="A225" t="str">
        <f t="shared" si="12"/>
        <v>7TH XI</v>
      </c>
      <c r="B225" s="48">
        <v>30048</v>
      </c>
      <c r="C225" s="15" t="s">
        <v>11</v>
      </c>
      <c r="D225" t="s">
        <v>93</v>
      </c>
      <c r="E225" s="3" t="s">
        <v>87</v>
      </c>
      <c r="F225" s="3" t="str">
        <f t="shared" si="13"/>
        <v>LOST</v>
      </c>
      <c r="G225" s="3">
        <v>1</v>
      </c>
      <c r="H225" s="3">
        <v>2</v>
      </c>
      <c r="I225" t="s">
        <v>185</v>
      </c>
    </row>
    <row r="226" spans="1:18" x14ac:dyDescent="0.25">
      <c r="A226" t="str">
        <f t="shared" si="12"/>
        <v>7TH XI</v>
      </c>
      <c r="B226" s="48">
        <v>30058</v>
      </c>
      <c r="C226" s="15" t="s">
        <v>18</v>
      </c>
      <c r="D226" t="s">
        <v>93</v>
      </c>
      <c r="E226" s="3" t="s">
        <v>89</v>
      </c>
      <c r="F226" s="3" t="str">
        <f t="shared" si="13"/>
        <v>DREW</v>
      </c>
      <c r="G226" s="3">
        <v>2</v>
      </c>
      <c r="H226" s="3">
        <v>2</v>
      </c>
      <c r="I226" t="s">
        <v>186</v>
      </c>
      <c r="J226" t="s">
        <v>186</v>
      </c>
    </row>
    <row r="227" spans="1:18" x14ac:dyDescent="0.25">
      <c r="A227" t="str">
        <f t="shared" si="12"/>
        <v>7TH XI</v>
      </c>
      <c r="B227" s="48">
        <v>30065</v>
      </c>
      <c r="C227" t="s">
        <v>64</v>
      </c>
      <c r="D227" t="s">
        <v>93</v>
      </c>
      <c r="E227" s="3" t="s">
        <v>89</v>
      </c>
      <c r="F227" s="3" t="str">
        <f t="shared" si="13"/>
        <v>DREW</v>
      </c>
      <c r="G227" s="3">
        <v>1</v>
      </c>
      <c r="H227" s="3">
        <v>1</v>
      </c>
      <c r="I227" t="s">
        <v>156</v>
      </c>
    </row>
    <row r="228" spans="1:18" x14ac:dyDescent="0.25">
      <c r="B228" s="58" t="s">
        <v>200</v>
      </c>
      <c r="C228" s="59"/>
      <c r="D228" s="59"/>
      <c r="E228" s="59"/>
      <c r="F228" s="59"/>
      <c r="G228" s="59"/>
      <c r="H228" s="59"/>
    </row>
    <row r="229" spans="1:18" x14ac:dyDescent="0.25">
      <c r="B229" s="46" t="s">
        <v>81</v>
      </c>
      <c r="C229" s="6" t="s">
        <v>82</v>
      </c>
      <c r="D229" s="6" t="s">
        <v>83</v>
      </c>
      <c r="E229" s="7" t="s">
        <v>84</v>
      </c>
      <c r="F229" s="7" t="s">
        <v>85</v>
      </c>
      <c r="G229" s="8" t="s">
        <v>86</v>
      </c>
      <c r="H229" s="8" t="s">
        <v>87</v>
      </c>
      <c r="I229" s="63" t="s">
        <v>371</v>
      </c>
      <c r="J229" s="63"/>
      <c r="K229" s="63"/>
      <c r="L229" s="63"/>
      <c r="M229" s="63"/>
      <c r="N229" s="63"/>
      <c r="O229" s="63"/>
      <c r="P229" s="63"/>
      <c r="Q229" s="63"/>
      <c r="R229" s="63"/>
    </row>
    <row r="230" spans="1:18" x14ac:dyDescent="0.25">
      <c r="A230" t="str">
        <f>$B$228</f>
        <v>8TH XI</v>
      </c>
      <c r="B230" s="47">
        <v>29845</v>
      </c>
      <c r="C230" t="s">
        <v>32</v>
      </c>
      <c r="D230" t="s">
        <v>91</v>
      </c>
      <c r="E230" s="3" t="s">
        <v>89</v>
      </c>
      <c r="F230" s="3" t="str">
        <f t="shared" ref="F230:F252" si="14">IF(G230&gt;H230,"WON",IF(H230&gt;G230,"LOST","DREW"))</f>
        <v>LOST</v>
      </c>
      <c r="G230" s="3">
        <v>3</v>
      </c>
      <c r="H230" s="3">
        <v>6</v>
      </c>
      <c r="I230" t="s">
        <v>201</v>
      </c>
      <c r="J230" t="s">
        <v>201</v>
      </c>
      <c r="K230" t="s">
        <v>202</v>
      </c>
    </row>
    <row r="231" spans="1:18" x14ac:dyDescent="0.25">
      <c r="A231" t="str">
        <f t="shared" ref="A231:A252" si="15">$B$228</f>
        <v>8TH XI</v>
      </c>
      <c r="B231" s="47">
        <v>29855</v>
      </c>
      <c r="C231" t="s">
        <v>60</v>
      </c>
      <c r="D231" t="s">
        <v>93</v>
      </c>
      <c r="E231" s="3" t="s">
        <v>87</v>
      </c>
      <c r="F231" s="3" t="str">
        <f t="shared" si="14"/>
        <v>WON</v>
      </c>
      <c r="G231" s="3">
        <v>5</v>
      </c>
      <c r="H231" s="3">
        <v>0</v>
      </c>
      <c r="I231" t="s">
        <v>171</v>
      </c>
      <c r="J231" t="s">
        <v>171</v>
      </c>
      <c r="K231" t="s">
        <v>203</v>
      </c>
      <c r="L231" t="s">
        <v>156</v>
      </c>
      <c r="M231" t="s">
        <v>204</v>
      </c>
    </row>
    <row r="232" spans="1:18" x14ac:dyDescent="0.25">
      <c r="A232" t="str">
        <f t="shared" si="15"/>
        <v>8TH XI</v>
      </c>
      <c r="B232" s="47">
        <v>29862</v>
      </c>
      <c r="C232" t="s">
        <v>21</v>
      </c>
      <c r="D232" t="s">
        <v>88</v>
      </c>
      <c r="E232" s="3" t="s">
        <v>89</v>
      </c>
      <c r="F232" s="3" t="str">
        <f t="shared" si="14"/>
        <v>LOST</v>
      </c>
      <c r="G232" s="3">
        <v>1</v>
      </c>
      <c r="H232" s="3">
        <v>2</v>
      </c>
      <c r="I232" t="s">
        <v>164</v>
      </c>
    </row>
    <row r="233" spans="1:18" x14ac:dyDescent="0.25">
      <c r="A233" t="str">
        <f t="shared" si="15"/>
        <v>8TH XI</v>
      </c>
      <c r="B233" s="47">
        <v>29869</v>
      </c>
      <c r="C233" t="s">
        <v>37</v>
      </c>
      <c r="D233" t="s">
        <v>91</v>
      </c>
      <c r="E233" s="3" t="s">
        <v>87</v>
      </c>
      <c r="F233" s="3" t="str">
        <f t="shared" si="14"/>
        <v>LOST</v>
      </c>
      <c r="G233" s="3">
        <v>3</v>
      </c>
      <c r="H233" s="3">
        <v>4</v>
      </c>
      <c r="I233" t="s">
        <v>156</v>
      </c>
      <c r="J233" t="s">
        <v>203</v>
      </c>
      <c r="K233" t="s">
        <v>205</v>
      </c>
    </row>
    <row r="234" spans="1:18" x14ac:dyDescent="0.25">
      <c r="A234" t="str">
        <f t="shared" si="15"/>
        <v>8TH XI</v>
      </c>
      <c r="B234" s="47">
        <v>29876</v>
      </c>
      <c r="C234" t="s">
        <v>77</v>
      </c>
      <c r="D234" t="s">
        <v>93</v>
      </c>
      <c r="E234" s="3" t="s">
        <v>87</v>
      </c>
      <c r="F234" s="3" t="str">
        <f t="shared" si="14"/>
        <v>LOST</v>
      </c>
      <c r="G234" s="3">
        <v>3</v>
      </c>
      <c r="H234" s="3">
        <v>4</v>
      </c>
      <c r="I234" t="s">
        <v>201</v>
      </c>
      <c r="J234" t="s">
        <v>201</v>
      </c>
      <c r="K234" t="s">
        <v>111</v>
      </c>
    </row>
    <row r="235" spans="1:18" x14ac:dyDescent="0.25">
      <c r="A235" t="str">
        <f t="shared" si="15"/>
        <v>8TH XI</v>
      </c>
      <c r="B235" s="47">
        <v>29883</v>
      </c>
      <c r="C235" t="s">
        <v>18</v>
      </c>
      <c r="D235" t="s">
        <v>88</v>
      </c>
      <c r="E235" s="3" t="s">
        <v>87</v>
      </c>
      <c r="F235" s="3" t="str">
        <f t="shared" si="14"/>
        <v>LOST</v>
      </c>
      <c r="G235" s="3">
        <v>1</v>
      </c>
      <c r="H235" s="3">
        <v>5</v>
      </c>
      <c r="I235" t="s">
        <v>164</v>
      </c>
    </row>
    <row r="236" spans="1:18" x14ac:dyDescent="0.25">
      <c r="A236" t="str">
        <f t="shared" si="15"/>
        <v>8TH XI</v>
      </c>
      <c r="B236" s="47">
        <v>29890</v>
      </c>
      <c r="C236" t="s">
        <v>3</v>
      </c>
      <c r="D236" t="s">
        <v>93</v>
      </c>
      <c r="E236" s="3" t="s">
        <v>89</v>
      </c>
      <c r="F236" s="3" t="str">
        <f t="shared" si="14"/>
        <v>WON</v>
      </c>
      <c r="G236" s="3">
        <v>7</v>
      </c>
      <c r="H236" s="3">
        <v>0</v>
      </c>
      <c r="I236" t="s">
        <v>201</v>
      </c>
      <c r="J236" t="s">
        <v>201</v>
      </c>
      <c r="K236" t="s">
        <v>206</v>
      </c>
      <c r="L236" t="s">
        <v>206</v>
      </c>
      <c r="M236" t="s">
        <v>207</v>
      </c>
      <c r="N236" t="s">
        <v>208</v>
      </c>
      <c r="O236" t="s">
        <v>209</v>
      </c>
    </row>
    <row r="237" spans="1:18" x14ac:dyDescent="0.25">
      <c r="A237" t="str">
        <f t="shared" si="15"/>
        <v>8TH XI</v>
      </c>
      <c r="B237" s="47">
        <v>29897</v>
      </c>
      <c r="C237" t="s">
        <v>47</v>
      </c>
      <c r="D237" t="s">
        <v>93</v>
      </c>
      <c r="E237" s="3" t="s">
        <v>89</v>
      </c>
      <c r="F237" s="3" t="str">
        <f t="shared" si="14"/>
        <v>LOST</v>
      </c>
      <c r="G237" s="3">
        <v>2</v>
      </c>
      <c r="H237" s="3">
        <v>3</v>
      </c>
      <c r="I237" t="s">
        <v>206</v>
      </c>
      <c r="J237" t="s">
        <v>210</v>
      </c>
    </row>
    <row r="238" spans="1:18" x14ac:dyDescent="0.25">
      <c r="A238" t="str">
        <f t="shared" si="15"/>
        <v>8TH XI</v>
      </c>
      <c r="B238" s="47">
        <v>29904</v>
      </c>
      <c r="C238" t="s">
        <v>24</v>
      </c>
      <c r="D238" t="s">
        <v>93</v>
      </c>
      <c r="E238" s="3" t="s">
        <v>89</v>
      </c>
      <c r="F238" s="3" t="str">
        <f t="shared" si="14"/>
        <v>DREW</v>
      </c>
      <c r="G238" s="3">
        <v>0</v>
      </c>
      <c r="H238" s="3">
        <v>0</v>
      </c>
    </row>
    <row r="239" spans="1:18" x14ac:dyDescent="0.25">
      <c r="A239" t="str">
        <f t="shared" si="15"/>
        <v>8TH XI</v>
      </c>
      <c r="B239" s="47">
        <v>29911</v>
      </c>
      <c r="C239" t="s">
        <v>68</v>
      </c>
      <c r="D239" t="s">
        <v>91</v>
      </c>
      <c r="E239" s="3" t="s">
        <v>89</v>
      </c>
      <c r="F239" s="3" t="str">
        <f t="shared" si="14"/>
        <v>WON</v>
      </c>
      <c r="G239" s="3">
        <v>5</v>
      </c>
      <c r="H239" s="3">
        <v>1</v>
      </c>
      <c r="I239" t="s">
        <v>201</v>
      </c>
      <c r="J239" t="s">
        <v>206</v>
      </c>
      <c r="K239" t="s">
        <v>188</v>
      </c>
      <c r="L239" t="s">
        <v>208</v>
      </c>
      <c r="M239" t="s">
        <v>111</v>
      </c>
    </row>
    <row r="240" spans="1:18" x14ac:dyDescent="0.25">
      <c r="A240" t="str">
        <f t="shared" si="15"/>
        <v>8TH XI</v>
      </c>
      <c r="B240" s="47">
        <v>29918</v>
      </c>
      <c r="C240" t="s">
        <v>3</v>
      </c>
      <c r="D240" t="s">
        <v>93</v>
      </c>
      <c r="E240" s="3" t="s">
        <v>87</v>
      </c>
      <c r="F240" s="3" t="str">
        <f t="shared" si="14"/>
        <v>WON</v>
      </c>
      <c r="G240" s="3">
        <v>4</v>
      </c>
      <c r="H240" s="3">
        <v>1</v>
      </c>
      <c r="I240" t="s">
        <v>209</v>
      </c>
      <c r="J240" t="s">
        <v>210</v>
      </c>
      <c r="K240" t="s">
        <v>210</v>
      </c>
      <c r="L240" t="s">
        <v>208</v>
      </c>
    </row>
    <row r="241" spans="1:18" x14ac:dyDescent="0.25">
      <c r="A241" t="str">
        <f t="shared" si="15"/>
        <v>8TH XI</v>
      </c>
      <c r="B241" s="47">
        <v>29925</v>
      </c>
      <c r="C241" t="s">
        <v>47</v>
      </c>
      <c r="D241" t="s">
        <v>93</v>
      </c>
      <c r="E241" s="3" t="s">
        <v>87</v>
      </c>
      <c r="F241" s="3" t="str">
        <f t="shared" si="14"/>
        <v>DREW</v>
      </c>
      <c r="G241" s="3">
        <v>3</v>
      </c>
      <c r="H241" s="3">
        <v>3</v>
      </c>
      <c r="I241" t="s">
        <v>209</v>
      </c>
      <c r="J241" t="s">
        <v>201</v>
      </c>
      <c r="K241" t="s">
        <v>171</v>
      </c>
    </row>
    <row r="242" spans="1:18" x14ac:dyDescent="0.25">
      <c r="A242" t="str">
        <f t="shared" si="15"/>
        <v>8TH XI</v>
      </c>
      <c r="B242" s="47">
        <v>29974</v>
      </c>
      <c r="C242" t="s">
        <v>60</v>
      </c>
      <c r="D242" t="s">
        <v>93</v>
      </c>
      <c r="E242" s="3" t="s">
        <v>89</v>
      </c>
      <c r="F242" s="3" t="str">
        <f t="shared" si="14"/>
        <v>LOST</v>
      </c>
      <c r="G242" s="3">
        <v>5</v>
      </c>
      <c r="H242" s="3">
        <v>7</v>
      </c>
      <c r="I242" t="s">
        <v>211</v>
      </c>
      <c r="J242" t="s">
        <v>211</v>
      </c>
      <c r="K242" t="s">
        <v>201</v>
      </c>
      <c r="L242" t="s">
        <v>188</v>
      </c>
      <c r="M242" t="s">
        <v>208</v>
      </c>
    </row>
    <row r="243" spans="1:18" x14ac:dyDescent="0.25">
      <c r="A243" t="str">
        <f t="shared" si="15"/>
        <v>8TH XI</v>
      </c>
      <c r="B243" s="47">
        <v>29981</v>
      </c>
      <c r="C243" t="s">
        <v>3</v>
      </c>
      <c r="D243" t="s">
        <v>91</v>
      </c>
      <c r="E243" s="3" t="s">
        <v>87</v>
      </c>
      <c r="F243" s="3" t="str">
        <f t="shared" si="14"/>
        <v>DREW</v>
      </c>
      <c r="G243" s="3">
        <v>1</v>
      </c>
      <c r="H243" s="3">
        <v>1</v>
      </c>
      <c r="I243" t="s">
        <v>171</v>
      </c>
    </row>
    <row r="244" spans="1:18" x14ac:dyDescent="0.25">
      <c r="A244" t="str">
        <f t="shared" si="15"/>
        <v>8TH XI</v>
      </c>
      <c r="B244" s="47">
        <v>29988</v>
      </c>
      <c r="C244" t="s">
        <v>23</v>
      </c>
      <c r="D244" t="s">
        <v>93</v>
      </c>
      <c r="E244" s="3" t="s">
        <v>87</v>
      </c>
      <c r="F244" s="3" t="str">
        <f t="shared" si="14"/>
        <v>WON</v>
      </c>
      <c r="G244" s="3">
        <v>4</v>
      </c>
      <c r="H244" s="3">
        <v>0</v>
      </c>
      <c r="I244" t="s">
        <v>211</v>
      </c>
      <c r="J244" t="s">
        <v>211</v>
      </c>
      <c r="K244" t="s">
        <v>201</v>
      </c>
      <c r="L244" t="s">
        <v>171</v>
      </c>
    </row>
    <row r="245" spans="1:18" x14ac:dyDescent="0.25">
      <c r="A245" t="str">
        <f t="shared" si="15"/>
        <v>8TH XI</v>
      </c>
      <c r="B245" s="47">
        <v>30002</v>
      </c>
      <c r="C245" t="s">
        <v>47</v>
      </c>
      <c r="D245" t="s">
        <v>91</v>
      </c>
      <c r="E245" s="3" t="s">
        <v>87</v>
      </c>
      <c r="F245" s="3" t="str">
        <f t="shared" si="14"/>
        <v>LOST</v>
      </c>
      <c r="G245" s="3">
        <v>1</v>
      </c>
      <c r="H245" s="3">
        <v>3</v>
      </c>
      <c r="I245" t="s">
        <v>171</v>
      </c>
    </row>
    <row r="246" spans="1:18" x14ac:dyDescent="0.25">
      <c r="A246" t="str">
        <f t="shared" si="15"/>
        <v>8TH XI</v>
      </c>
      <c r="B246" s="47">
        <v>30009</v>
      </c>
      <c r="C246" t="s">
        <v>25</v>
      </c>
      <c r="D246" t="s">
        <v>91</v>
      </c>
      <c r="E246" s="3" t="s">
        <v>89</v>
      </c>
      <c r="F246" s="3" t="str">
        <f t="shared" si="14"/>
        <v>WON</v>
      </c>
      <c r="G246" s="3">
        <v>8</v>
      </c>
      <c r="H246" s="3">
        <v>0</v>
      </c>
      <c r="I246" t="s">
        <v>211</v>
      </c>
      <c r="J246" t="s">
        <v>211</v>
      </c>
      <c r="K246" t="s">
        <v>211</v>
      </c>
      <c r="L246" t="s">
        <v>201</v>
      </c>
      <c r="M246" t="s">
        <v>201</v>
      </c>
      <c r="N246" t="s">
        <v>171</v>
      </c>
      <c r="O246" t="s">
        <v>171</v>
      </c>
      <c r="P246" t="s">
        <v>212</v>
      </c>
    </row>
    <row r="247" spans="1:18" x14ac:dyDescent="0.25">
      <c r="A247" t="str">
        <f t="shared" si="15"/>
        <v>8TH XI</v>
      </c>
      <c r="B247" s="47">
        <v>30016</v>
      </c>
      <c r="C247" t="s">
        <v>43</v>
      </c>
      <c r="D247" t="s">
        <v>91</v>
      </c>
      <c r="E247" s="3" t="s">
        <v>89</v>
      </c>
      <c r="F247" s="3" t="str">
        <f t="shared" si="14"/>
        <v>LOST</v>
      </c>
      <c r="G247" s="3">
        <v>1</v>
      </c>
      <c r="H247" s="3">
        <v>4</v>
      </c>
      <c r="I247" t="s">
        <v>208</v>
      </c>
    </row>
    <row r="248" spans="1:18" x14ac:dyDescent="0.25">
      <c r="A248" t="str">
        <f t="shared" si="15"/>
        <v>8TH XI</v>
      </c>
      <c r="B248" s="47">
        <v>30023</v>
      </c>
      <c r="C248" t="s">
        <v>24</v>
      </c>
      <c r="D248" t="s">
        <v>93</v>
      </c>
      <c r="E248" s="3" t="s">
        <v>87</v>
      </c>
      <c r="F248" s="3" t="str">
        <f t="shared" si="14"/>
        <v>WON</v>
      </c>
      <c r="G248" s="3">
        <v>4</v>
      </c>
      <c r="H248" s="3">
        <v>3</v>
      </c>
      <c r="I248" t="s">
        <v>213</v>
      </c>
      <c r="J248" t="s">
        <v>213</v>
      </c>
      <c r="K248" t="s">
        <v>201</v>
      </c>
      <c r="L248" t="s">
        <v>214</v>
      </c>
    </row>
    <row r="249" spans="1:18" x14ac:dyDescent="0.25">
      <c r="A249" t="str">
        <f t="shared" si="15"/>
        <v>8TH XI</v>
      </c>
      <c r="B249" s="47">
        <v>30030</v>
      </c>
      <c r="C249" t="s">
        <v>68</v>
      </c>
      <c r="D249" t="s">
        <v>93</v>
      </c>
      <c r="E249" s="3" t="s">
        <v>87</v>
      </c>
      <c r="F249" s="3" t="str">
        <f t="shared" si="14"/>
        <v>WON</v>
      </c>
      <c r="G249" s="3">
        <v>4</v>
      </c>
      <c r="H249" s="3">
        <v>1</v>
      </c>
      <c r="I249" t="s">
        <v>165</v>
      </c>
      <c r="J249" t="s">
        <v>165</v>
      </c>
      <c r="K249" t="s">
        <v>165</v>
      </c>
      <c r="L249" t="s">
        <v>188</v>
      </c>
    </row>
    <row r="250" spans="1:18" x14ac:dyDescent="0.25">
      <c r="A250" t="str">
        <f t="shared" si="15"/>
        <v>8TH XI</v>
      </c>
      <c r="B250" s="47">
        <v>30037</v>
      </c>
      <c r="C250" t="s">
        <v>68</v>
      </c>
      <c r="D250" t="s">
        <v>93</v>
      </c>
      <c r="E250" s="3" t="s">
        <v>89</v>
      </c>
      <c r="F250" s="3" t="str">
        <f t="shared" si="14"/>
        <v>WON</v>
      </c>
      <c r="G250" s="3">
        <v>7</v>
      </c>
      <c r="H250" s="3">
        <v>0</v>
      </c>
      <c r="I250" t="s">
        <v>188</v>
      </c>
      <c r="J250" t="s">
        <v>211</v>
      </c>
      <c r="K250" t="s">
        <v>211</v>
      </c>
      <c r="L250" t="s">
        <v>211</v>
      </c>
      <c r="M250" t="s">
        <v>211</v>
      </c>
      <c r="N250" t="s">
        <v>208</v>
      </c>
      <c r="O250" t="s">
        <v>171</v>
      </c>
    </row>
    <row r="251" spans="1:18" x14ac:dyDescent="0.25">
      <c r="A251" t="str">
        <f t="shared" si="15"/>
        <v>8TH XI</v>
      </c>
      <c r="B251" s="47">
        <v>30044</v>
      </c>
      <c r="C251" t="s">
        <v>23</v>
      </c>
      <c r="D251" t="s">
        <v>93</v>
      </c>
      <c r="E251" s="3" t="s">
        <v>89</v>
      </c>
      <c r="F251" s="3" t="str">
        <f t="shared" si="14"/>
        <v>WON</v>
      </c>
      <c r="G251" s="3">
        <v>7</v>
      </c>
      <c r="H251" s="3">
        <v>0</v>
      </c>
      <c r="I251" t="s">
        <v>188</v>
      </c>
      <c r="J251" t="s">
        <v>188</v>
      </c>
      <c r="K251" t="s">
        <v>188</v>
      </c>
      <c r="L251" t="s">
        <v>188</v>
      </c>
      <c r="M251" t="s">
        <v>208</v>
      </c>
      <c r="N251" t="s">
        <v>208</v>
      </c>
      <c r="O251" t="s">
        <v>201</v>
      </c>
    </row>
    <row r="252" spans="1:18" x14ac:dyDescent="0.25">
      <c r="A252" t="str">
        <f t="shared" si="15"/>
        <v>8TH XI</v>
      </c>
      <c r="B252" s="48">
        <v>30058</v>
      </c>
      <c r="C252" t="s">
        <v>77</v>
      </c>
      <c r="D252" t="s">
        <v>93</v>
      </c>
      <c r="E252" s="3" t="s">
        <v>89</v>
      </c>
      <c r="F252" s="3" t="str">
        <f t="shared" si="14"/>
        <v>WON</v>
      </c>
      <c r="G252" s="3">
        <v>5</v>
      </c>
      <c r="H252" s="3">
        <v>0</v>
      </c>
      <c r="I252" t="s">
        <v>215</v>
      </c>
      <c r="J252" t="s">
        <v>215</v>
      </c>
      <c r="K252" t="s">
        <v>215</v>
      </c>
      <c r="L252" t="s">
        <v>211</v>
      </c>
      <c r="M252" t="s">
        <v>111</v>
      </c>
    </row>
    <row r="253" spans="1:18" x14ac:dyDescent="0.25">
      <c r="B253" s="58" t="s">
        <v>216</v>
      </c>
      <c r="C253" s="59"/>
      <c r="D253" s="59"/>
      <c r="E253" s="59"/>
      <c r="F253" s="59"/>
      <c r="G253" s="59"/>
      <c r="H253" s="59"/>
    </row>
    <row r="254" spans="1:18" x14ac:dyDescent="0.25">
      <c r="B254" s="46" t="s">
        <v>81</v>
      </c>
      <c r="C254" s="6" t="s">
        <v>82</v>
      </c>
      <c r="D254" s="6" t="s">
        <v>83</v>
      </c>
      <c r="E254" s="7" t="s">
        <v>84</v>
      </c>
      <c r="F254" s="7" t="s">
        <v>85</v>
      </c>
      <c r="G254" s="8" t="s">
        <v>86</v>
      </c>
      <c r="H254" s="8" t="s">
        <v>87</v>
      </c>
      <c r="I254" s="63" t="s">
        <v>371</v>
      </c>
      <c r="J254" s="63"/>
      <c r="K254" s="63"/>
      <c r="L254" s="63"/>
      <c r="M254" s="63"/>
      <c r="N254" s="63"/>
      <c r="O254" s="63"/>
      <c r="P254" s="63"/>
      <c r="Q254" s="63"/>
      <c r="R254" s="63"/>
    </row>
    <row r="255" spans="1:18" x14ac:dyDescent="0.25">
      <c r="A255" t="str">
        <f>$B$253</f>
        <v>A XI</v>
      </c>
      <c r="B255" s="47">
        <v>29850</v>
      </c>
      <c r="C255" t="s">
        <v>42</v>
      </c>
      <c r="D255" t="s">
        <v>91</v>
      </c>
      <c r="E255" s="3" t="s">
        <v>89</v>
      </c>
      <c r="F255" s="3" t="str">
        <f t="shared" ref="F255:F276" si="16">IF(G255&gt;H255,"WON",IF(H255&gt;G255,"LOST","DREW"))</f>
        <v>LOST</v>
      </c>
      <c r="G255" s="3">
        <v>1</v>
      </c>
      <c r="H255" s="3">
        <v>2</v>
      </c>
      <c r="I255" t="s">
        <v>105</v>
      </c>
    </row>
    <row r="256" spans="1:18" x14ac:dyDescent="0.25">
      <c r="A256" t="str">
        <f t="shared" ref="A256:A276" si="17">$B$253</f>
        <v>A XI</v>
      </c>
      <c r="B256" s="47">
        <v>29855</v>
      </c>
      <c r="C256" t="s">
        <v>29</v>
      </c>
      <c r="D256" t="s">
        <v>93</v>
      </c>
      <c r="E256" s="3" t="s">
        <v>89</v>
      </c>
      <c r="F256" s="3" t="str">
        <f t="shared" si="16"/>
        <v>LOST</v>
      </c>
      <c r="G256" s="3">
        <v>0</v>
      </c>
      <c r="H256" s="3">
        <v>3</v>
      </c>
    </row>
    <row r="257" spans="1:13" x14ac:dyDescent="0.25">
      <c r="A257" t="str">
        <f t="shared" si="17"/>
        <v>A XI</v>
      </c>
      <c r="B257" s="47">
        <v>29869</v>
      </c>
      <c r="C257" t="s">
        <v>24</v>
      </c>
      <c r="D257" t="s">
        <v>91</v>
      </c>
      <c r="E257" s="3" t="s">
        <v>89</v>
      </c>
      <c r="F257" s="3" t="str">
        <f t="shared" si="16"/>
        <v>LOST</v>
      </c>
      <c r="G257" s="3">
        <v>1</v>
      </c>
      <c r="H257" s="3">
        <v>3</v>
      </c>
      <c r="I257" t="s">
        <v>217</v>
      </c>
    </row>
    <row r="258" spans="1:13" x14ac:dyDescent="0.25">
      <c r="A258" t="str">
        <f t="shared" si="17"/>
        <v>A XI</v>
      </c>
      <c r="B258" s="47">
        <v>29876</v>
      </c>
      <c r="C258" t="s">
        <v>2</v>
      </c>
      <c r="D258" t="s">
        <v>93</v>
      </c>
      <c r="E258" s="3" t="s">
        <v>89</v>
      </c>
      <c r="F258" s="3" t="str">
        <f t="shared" si="16"/>
        <v>WON</v>
      </c>
      <c r="G258" s="3">
        <v>5</v>
      </c>
      <c r="H258" s="3">
        <v>0</v>
      </c>
      <c r="I258" t="s">
        <v>218</v>
      </c>
      <c r="J258" t="s">
        <v>218</v>
      </c>
      <c r="K258" t="s">
        <v>133</v>
      </c>
      <c r="L258" t="s">
        <v>219</v>
      </c>
      <c r="M258" t="s">
        <v>111</v>
      </c>
    </row>
    <row r="259" spans="1:13" x14ac:dyDescent="0.25">
      <c r="A259" t="str">
        <f t="shared" si="17"/>
        <v>A XI</v>
      </c>
      <c r="B259" s="47">
        <v>29883</v>
      </c>
      <c r="C259" t="s">
        <v>67</v>
      </c>
      <c r="D259" t="s">
        <v>93</v>
      </c>
      <c r="E259" s="3" t="s">
        <v>87</v>
      </c>
      <c r="F259" s="3" t="str">
        <f t="shared" si="16"/>
        <v>DREW</v>
      </c>
      <c r="G259" s="3">
        <v>2</v>
      </c>
      <c r="H259" s="3">
        <v>2</v>
      </c>
      <c r="I259" t="s">
        <v>218</v>
      </c>
      <c r="J259" t="s">
        <v>128</v>
      </c>
    </row>
    <row r="260" spans="1:13" x14ac:dyDescent="0.25">
      <c r="A260" t="str">
        <f t="shared" si="17"/>
        <v>A XI</v>
      </c>
      <c r="B260" s="47">
        <v>29890</v>
      </c>
      <c r="C260" t="s">
        <v>70</v>
      </c>
      <c r="D260" t="s">
        <v>93</v>
      </c>
      <c r="E260" s="3" t="s">
        <v>87</v>
      </c>
      <c r="F260" s="3" t="str">
        <f t="shared" si="16"/>
        <v>LOST</v>
      </c>
      <c r="G260" s="3">
        <v>2</v>
      </c>
      <c r="H260" s="3">
        <v>4</v>
      </c>
      <c r="I260" t="s">
        <v>133</v>
      </c>
      <c r="J260" t="s">
        <v>220</v>
      </c>
    </row>
    <row r="261" spans="1:13" x14ac:dyDescent="0.25">
      <c r="A261" t="str">
        <f t="shared" si="17"/>
        <v>A XI</v>
      </c>
      <c r="B261" s="47">
        <v>29897</v>
      </c>
      <c r="C261" t="s">
        <v>4</v>
      </c>
      <c r="D261" t="s">
        <v>88</v>
      </c>
      <c r="E261" s="3" t="s">
        <v>87</v>
      </c>
      <c r="F261" s="3" t="str">
        <f t="shared" si="16"/>
        <v>LOST</v>
      </c>
      <c r="G261" s="3">
        <v>0</v>
      </c>
      <c r="H261" s="3">
        <v>1</v>
      </c>
    </row>
    <row r="262" spans="1:13" x14ac:dyDescent="0.25">
      <c r="A262" t="str">
        <f t="shared" si="17"/>
        <v>A XI</v>
      </c>
      <c r="B262" s="47">
        <v>29904</v>
      </c>
      <c r="C262" t="s">
        <v>10</v>
      </c>
      <c r="D262" t="s">
        <v>91</v>
      </c>
      <c r="E262" s="3" t="s">
        <v>89</v>
      </c>
      <c r="F262" s="3" t="str">
        <f t="shared" si="16"/>
        <v>WON</v>
      </c>
      <c r="G262" s="3">
        <v>3</v>
      </c>
      <c r="H262" s="3">
        <v>1</v>
      </c>
      <c r="I262" t="s">
        <v>219</v>
      </c>
      <c r="J262" t="s">
        <v>221</v>
      </c>
      <c r="K262" t="s">
        <v>217</v>
      </c>
    </row>
    <row r="263" spans="1:13" x14ac:dyDescent="0.25">
      <c r="A263" t="str">
        <f t="shared" si="17"/>
        <v>A XI</v>
      </c>
      <c r="B263" s="47">
        <v>29911</v>
      </c>
      <c r="C263" t="s">
        <v>14</v>
      </c>
      <c r="D263" t="s">
        <v>91</v>
      </c>
      <c r="E263" s="3" t="s">
        <v>87</v>
      </c>
      <c r="F263" s="3" t="str">
        <f t="shared" si="16"/>
        <v>LOST</v>
      </c>
      <c r="G263" s="3">
        <v>2</v>
      </c>
      <c r="H263" s="3">
        <v>3</v>
      </c>
      <c r="I263" t="s">
        <v>218</v>
      </c>
      <c r="J263" t="s">
        <v>218</v>
      </c>
    </row>
    <row r="264" spans="1:13" x14ac:dyDescent="0.25">
      <c r="A264" t="str">
        <f t="shared" si="17"/>
        <v>A XI</v>
      </c>
      <c r="B264" s="47">
        <v>29918</v>
      </c>
      <c r="C264" t="s">
        <v>45</v>
      </c>
      <c r="D264" t="s">
        <v>93</v>
      </c>
      <c r="E264" s="3" t="s">
        <v>87</v>
      </c>
      <c r="F264" s="3" t="str">
        <f t="shared" si="16"/>
        <v>LOST</v>
      </c>
      <c r="G264" s="3">
        <v>0</v>
      </c>
      <c r="H264" s="3">
        <v>2</v>
      </c>
    </row>
    <row r="265" spans="1:13" x14ac:dyDescent="0.25">
      <c r="A265" t="str">
        <f t="shared" si="17"/>
        <v>A XI</v>
      </c>
      <c r="B265" s="47">
        <v>29925</v>
      </c>
      <c r="C265" t="s">
        <v>38</v>
      </c>
      <c r="D265" t="s">
        <v>88</v>
      </c>
      <c r="E265" s="3" t="s">
        <v>87</v>
      </c>
      <c r="F265" s="3" t="str">
        <f t="shared" si="16"/>
        <v>LOST</v>
      </c>
      <c r="G265" s="3">
        <v>2</v>
      </c>
      <c r="H265" s="3">
        <v>3</v>
      </c>
      <c r="I265" t="s">
        <v>128</v>
      </c>
      <c r="J265" t="s">
        <v>130</v>
      </c>
    </row>
    <row r="266" spans="1:13" x14ac:dyDescent="0.25">
      <c r="A266" t="str">
        <f t="shared" si="17"/>
        <v>A XI</v>
      </c>
      <c r="B266" s="47">
        <v>29974</v>
      </c>
      <c r="C266" t="s">
        <v>67</v>
      </c>
      <c r="D266" t="s">
        <v>93</v>
      </c>
      <c r="E266" s="3" t="s">
        <v>89</v>
      </c>
      <c r="F266" s="3" t="str">
        <f t="shared" si="16"/>
        <v>WON</v>
      </c>
      <c r="G266" s="3">
        <v>3</v>
      </c>
      <c r="H266" s="3">
        <v>2</v>
      </c>
      <c r="I266" t="s">
        <v>219</v>
      </c>
      <c r="J266" t="s">
        <v>218</v>
      </c>
      <c r="K266" t="s">
        <v>139</v>
      </c>
    </row>
    <row r="267" spans="1:13" x14ac:dyDescent="0.25">
      <c r="A267" t="str">
        <f t="shared" si="17"/>
        <v>A XI</v>
      </c>
      <c r="B267" s="47">
        <v>29981</v>
      </c>
      <c r="C267" t="s">
        <v>70</v>
      </c>
      <c r="D267" t="s">
        <v>93</v>
      </c>
      <c r="E267" s="3" t="s">
        <v>89</v>
      </c>
      <c r="F267" s="3" t="str">
        <f t="shared" si="16"/>
        <v>LOST</v>
      </c>
      <c r="G267" s="3">
        <v>1</v>
      </c>
      <c r="H267" s="3">
        <v>2</v>
      </c>
      <c r="I267" t="s">
        <v>141</v>
      </c>
    </row>
    <row r="268" spans="1:13" x14ac:dyDescent="0.25">
      <c r="A268" t="str">
        <f t="shared" si="17"/>
        <v>A XI</v>
      </c>
      <c r="B268" s="47">
        <v>29988</v>
      </c>
      <c r="C268" t="s">
        <v>66</v>
      </c>
      <c r="D268" t="s">
        <v>93</v>
      </c>
      <c r="E268" s="3" t="s">
        <v>87</v>
      </c>
      <c r="F268" s="3" t="str">
        <f t="shared" si="16"/>
        <v>LOST</v>
      </c>
      <c r="G268" s="3">
        <v>0</v>
      </c>
      <c r="H268" s="3">
        <v>7</v>
      </c>
    </row>
    <row r="269" spans="1:13" x14ac:dyDescent="0.25">
      <c r="A269" t="str">
        <f t="shared" si="17"/>
        <v>A XI</v>
      </c>
      <c r="B269" s="47">
        <v>30002</v>
      </c>
      <c r="C269" t="s">
        <v>66</v>
      </c>
      <c r="D269" t="s">
        <v>93</v>
      </c>
      <c r="E269" s="3" t="s">
        <v>89</v>
      </c>
      <c r="F269" s="3" t="str">
        <f t="shared" si="16"/>
        <v>LOST</v>
      </c>
      <c r="G269" s="3">
        <v>1</v>
      </c>
      <c r="H269" s="3">
        <v>6</v>
      </c>
      <c r="I269" t="s">
        <v>222</v>
      </c>
    </row>
    <row r="270" spans="1:13" x14ac:dyDescent="0.25">
      <c r="A270" t="str">
        <f t="shared" si="17"/>
        <v>A XI</v>
      </c>
      <c r="B270" s="47">
        <v>30009</v>
      </c>
      <c r="C270" t="s">
        <v>20</v>
      </c>
      <c r="D270" t="s">
        <v>93</v>
      </c>
      <c r="E270" s="3" t="s">
        <v>87</v>
      </c>
      <c r="F270" s="3" t="str">
        <f t="shared" si="16"/>
        <v>LOST</v>
      </c>
      <c r="G270" s="3">
        <v>1</v>
      </c>
      <c r="H270" s="3">
        <v>2</v>
      </c>
      <c r="I270" t="s">
        <v>218</v>
      </c>
    </row>
    <row r="271" spans="1:13" x14ac:dyDescent="0.25">
      <c r="A271" t="str">
        <f t="shared" si="17"/>
        <v>A XI</v>
      </c>
      <c r="B271" s="47">
        <v>30016</v>
      </c>
      <c r="C271" t="s">
        <v>29</v>
      </c>
      <c r="D271" t="s">
        <v>93</v>
      </c>
      <c r="E271" s="3" t="s">
        <v>87</v>
      </c>
      <c r="F271" s="3" t="str">
        <f t="shared" si="16"/>
        <v>LOST</v>
      </c>
      <c r="G271" s="3">
        <v>3</v>
      </c>
      <c r="H271" s="3">
        <v>4</v>
      </c>
      <c r="I271" t="s">
        <v>218</v>
      </c>
      <c r="J271" t="s">
        <v>218</v>
      </c>
      <c r="K271" t="s">
        <v>223</v>
      </c>
    </row>
    <row r="272" spans="1:13" x14ac:dyDescent="0.25">
      <c r="A272" t="str">
        <f t="shared" si="17"/>
        <v>A XI</v>
      </c>
      <c r="B272" s="47">
        <v>30023</v>
      </c>
      <c r="C272" t="s">
        <v>45</v>
      </c>
      <c r="D272" t="s">
        <v>93</v>
      </c>
      <c r="E272" s="3" t="s">
        <v>89</v>
      </c>
      <c r="F272" s="3" t="str">
        <f t="shared" si="16"/>
        <v>LOST</v>
      </c>
      <c r="G272" s="3">
        <v>1</v>
      </c>
      <c r="H272" s="3">
        <v>6</v>
      </c>
      <c r="I272" t="s">
        <v>222</v>
      </c>
    </row>
    <row r="273" spans="1:18" x14ac:dyDescent="0.25">
      <c r="A273" t="str">
        <f t="shared" si="17"/>
        <v>A XI</v>
      </c>
      <c r="B273" s="47">
        <v>30030</v>
      </c>
      <c r="C273" t="s">
        <v>76</v>
      </c>
      <c r="D273" t="s">
        <v>93</v>
      </c>
      <c r="E273" s="3" t="s">
        <v>89</v>
      </c>
      <c r="F273" s="3" t="str">
        <f t="shared" si="16"/>
        <v>WON</v>
      </c>
      <c r="G273" s="3">
        <v>3</v>
      </c>
      <c r="H273" s="3">
        <v>0</v>
      </c>
      <c r="I273" t="s">
        <v>99</v>
      </c>
      <c r="J273" t="s">
        <v>223</v>
      </c>
      <c r="K273" t="s">
        <v>130</v>
      </c>
    </row>
    <row r="274" spans="1:18" x14ac:dyDescent="0.25">
      <c r="A274" t="str">
        <f t="shared" si="17"/>
        <v>A XI</v>
      </c>
      <c r="B274" s="47">
        <v>30030</v>
      </c>
      <c r="C274" t="s">
        <v>76</v>
      </c>
      <c r="D274" t="s">
        <v>93</v>
      </c>
      <c r="E274" s="3" t="s">
        <v>87</v>
      </c>
      <c r="F274" s="3" t="str">
        <f t="shared" si="16"/>
        <v>LOST</v>
      </c>
      <c r="G274" s="3">
        <v>0</v>
      </c>
      <c r="H274" s="3">
        <v>2</v>
      </c>
    </row>
    <row r="275" spans="1:18" x14ac:dyDescent="0.25">
      <c r="A275" t="str">
        <f t="shared" si="17"/>
        <v>A XI</v>
      </c>
      <c r="B275" s="47">
        <v>30037</v>
      </c>
      <c r="C275" t="s">
        <v>2</v>
      </c>
      <c r="D275" t="s">
        <v>93</v>
      </c>
      <c r="E275" s="3" t="s">
        <v>87</v>
      </c>
      <c r="F275" s="3" t="str">
        <f t="shared" si="16"/>
        <v>WON</v>
      </c>
      <c r="G275" s="3">
        <v>2</v>
      </c>
      <c r="H275" s="3">
        <v>0</v>
      </c>
      <c r="I275" t="s">
        <v>139</v>
      </c>
      <c r="J275" t="s">
        <v>223</v>
      </c>
    </row>
    <row r="276" spans="1:18" x14ac:dyDescent="0.25">
      <c r="A276" t="str">
        <f t="shared" si="17"/>
        <v>A XI</v>
      </c>
      <c r="B276" s="47">
        <v>30044</v>
      </c>
      <c r="C276" t="s">
        <v>20</v>
      </c>
      <c r="D276" t="s">
        <v>93</v>
      </c>
      <c r="E276" s="3" t="s">
        <v>89</v>
      </c>
      <c r="F276" s="3" t="str">
        <f t="shared" si="16"/>
        <v>LOST</v>
      </c>
      <c r="G276" s="3">
        <v>1</v>
      </c>
      <c r="H276" s="3">
        <v>3</v>
      </c>
      <c r="I276" t="s">
        <v>223</v>
      </c>
    </row>
    <row r="277" spans="1:18" x14ac:dyDescent="0.25">
      <c r="B277" s="58" t="s">
        <v>224</v>
      </c>
      <c r="C277" s="59"/>
      <c r="D277" s="59"/>
      <c r="E277" s="59"/>
      <c r="F277" s="59"/>
      <c r="G277" s="59"/>
      <c r="H277" s="59"/>
    </row>
    <row r="278" spans="1:18" x14ac:dyDescent="0.25">
      <c r="B278" s="46" t="s">
        <v>81</v>
      </c>
      <c r="C278" s="6" t="s">
        <v>82</v>
      </c>
      <c r="D278" s="6" t="s">
        <v>83</v>
      </c>
      <c r="E278" s="7" t="s">
        <v>84</v>
      </c>
      <c r="F278" s="7" t="s">
        <v>85</v>
      </c>
      <c r="G278" s="8" t="s">
        <v>86</v>
      </c>
      <c r="H278" s="8" t="s">
        <v>87</v>
      </c>
      <c r="I278" s="63" t="s">
        <v>371</v>
      </c>
      <c r="J278" s="63"/>
      <c r="K278" s="63"/>
      <c r="L278" s="63"/>
      <c r="M278" s="63"/>
      <c r="N278" s="63"/>
      <c r="O278" s="63"/>
      <c r="P278" s="63"/>
      <c r="Q278" s="63"/>
      <c r="R278" s="63"/>
    </row>
    <row r="279" spans="1:18" x14ac:dyDescent="0.25">
      <c r="A279" t="str">
        <f>$B$277</f>
        <v>B XI</v>
      </c>
      <c r="B279" s="47">
        <v>29848</v>
      </c>
      <c r="C279" t="s">
        <v>1</v>
      </c>
      <c r="D279" t="s">
        <v>91</v>
      </c>
      <c r="E279" s="3" t="s">
        <v>87</v>
      </c>
      <c r="F279" s="3" t="str">
        <f t="shared" ref="F279:F299" si="18">IF(G279&gt;H279,"WON",IF(H279&gt;G279,"LOST","DREW"))</f>
        <v>LOST</v>
      </c>
      <c r="G279" s="3">
        <v>3</v>
      </c>
      <c r="H279" s="3">
        <v>4</v>
      </c>
      <c r="I279" t="s">
        <v>152</v>
      </c>
      <c r="J279" t="s">
        <v>219</v>
      </c>
      <c r="K279" t="s">
        <v>225</v>
      </c>
    </row>
    <row r="280" spans="1:18" x14ac:dyDescent="0.25">
      <c r="A280" t="str">
        <f t="shared" ref="A280:A299" si="19">$B$277</f>
        <v>B XI</v>
      </c>
      <c r="B280" s="47">
        <v>29862</v>
      </c>
      <c r="C280" t="s">
        <v>6</v>
      </c>
      <c r="D280" t="s">
        <v>88</v>
      </c>
      <c r="E280" s="3" t="s">
        <v>87</v>
      </c>
      <c r="F280" s="3" t="str">
        <f t="shared" si="18"/>
        <v>LOST</v>
      </c>
      <c r="G280" s="3">
        <v>2</v>
      </c>
      <c r="H280" s="3">
        <v>6</v>
      </c>
      <c r="I280" t="s">
        <v>180</v>
      </c>
      <c r="J280" t="s">
        <v>219</v>
      </c>
    </row>
    <row r="281" spans="1:18" x14ac:dyDescent="0.25">
      <c r="A281" t="str">
        <f t="shared" si="19"/>
        <v>B XI</v>
      </c>
      <c r="B281" s="47">
        <v>29869</v>
      </c>
      <c r="C281" t="s">
        <v>30</v>
      </c>
      <c r="D281" t="s">
        <v>93</v>
      </c>
      <c r="E281" s="3" t="s">
        <v>87</v>
      </c>
      <c r="F281" s="3" t="str">
        <f t="shared" si="18"/>
        <v>LOST</v>
      </c>
      <c r="G281" s="3">
        <v>4</v>
      </c>
      <c r="H281" s="3">
        <v>6</v>
      </c>
      <c r="I281" t="s">
        <v>226</v>
      </c>
      <c r="J281" t="s">
        <v>226</v>
      </c>
      <c r="K281" t="s">
        <v>219</v>
      </c>
      <c r="L281" t="s">
        <v>158</v>
      </c>
    </row>
    <row r="282" spans="1:18" x14ac:dyDescent="0.25">
      <c r="A282" t="str">
        <f t="shared" si="19"/>
        <v>B XI</v>
      </c>
      <c r="B282" s="47">
        <v>29876</v>
      </c>
      <c r="C282" t="s">
        <v>15</v>
      </c>
      <c r="D282" t="s">
        <v>93</v>
      </c>
      <c r="E282" s="3" t="s">
        <v>87</v>
      </c>
      <c r="F282" s="3" t="str">
        <f t="shared" si="18"/>
        <v>WON</v>
      </c>
      <c r="G282" s="3">
        <v>3</v>
      </c>
      <c r="H282" s="3">
        <v>1</v>
      </c>
      <c r="I282" t="s">
        <v>168</v>
      </c>
      <c r="J282" t="s">
        <v>152</v>
      </c>
      <c r="K282" t="s">
        <v>227</v>
      </c>
    </row>
    <row r="283" spans="1:18" x14ac:dyDescent="0.25">
      <c r="A283" t="str">
        <f t="shared" si="19"/>
        <v>B XI</v>
      </c>
      <c r="B283" s="47">
        <v>29883</v>
      </c>
      <c r="C283" t="s">
        <v>76</v>
      </c>
      <c r="D283" t="s">
        <v>93</v>
      </c>
      <c r="E283" s="3" t="s">
        <v>89</v>
      </c>
      <c r="F283" s="3" t="str">
        <f t="shared" si="18"/>
        <v>LOST</v>
      </c>
      <c r="G283" s="3">
        <v>1</v>
      </c>
      <c r="H283" s="3">
        <v>4</v>
      </c>
      <c r="I283" t="s">
        <v>223</v>
      </c>
    </row>
    <row r="284" spans="1:18" x14ac:dyDescent="0.25">
      <c r="A284" t="str">
        <f t="shared" si="19"/>
        <v>B XI</v>
      </c>
      <c r="B284" s="47">
        <v>29897</v>
      </c>
      <c r="C284" t="s">
        <v>43</v>
      </c>
      <c r="D284" t="s">
        <v>93</v>
      </c>
      <c r="E284" s="3" t="s">
        <v>89</v>
      </c>
      <c r="F284" s="3" t="str">
        <f t="shared" si="18"/>
        <v>LOST</v>
      </c>
      <c r="G284" s="3">
        <v>3</v>
      </c>
      <c r="H284" s="3">
        <v>4</v>
      </c>
      <c r="I284" t="s">
        <v>180</v>
      </c>
      <c r="J284" t="s">
        <v>168</v>
      </c>
      <c r="K284" t="s">
        <v>225</v>
      </c>
    </row>
    <row r="285" spans="1:18" x14ac:dyDescent="0.25">
      <c r="A285" t="str">
        <f t="shared" si="19"/>
        <v>B XI</v>
      </c>
      <c r="B285" s="47">
        <v>29904</v>
      </c>
      <c r="C285" t="s">
        <v>38</v>
      </c>
      <c r="D285" t="s">
        <v>93</v>
      </c>
      <c r="E285" s="3" t="s">
        <v>87</v>
      </c>
      <c r="F285" s="3" t="str">
        <f t="shared" si="18"/>
        <v>WON</v>
      </c>
      <c r="G285" s="3">
        <v>3</v>
      </c>
      <c r="H285" s="3">
        <v>1</v>
      </c>
      <c r="I285" t="s">
        <v>226</v>
      </c>
      <c r="J285" t="s">
        <v>226</v>
      </c>
      <c r="K285" t="s">
        <v>168</v>
      </c>
    </row>
    <row r="286" spans="1:18" x14ac:dyDescent="0.25">
      <c r="A286" t="str">
        <f t="shared" si="19"/>
        <v>B XI</v>
      </c>
      <c r="B286" s="47">
        <v>29911</v>
      </c>
      <c r="C286" t="s">
        <v>20</v>
      </c>
      <c r="D286" t="s">
        <v>93</v>
      </c>
      <c r="E286" s="3" t="s">
        <v>89</v>
      </c>
      <c r="F286" s="3" t="str">
        <f t="shared" si="18"/>
        <v>WON</v>
      </c>
      <c r="G286" s="3">
        <v>4</v>
      </c>
      <c r="H286" s="3">
        <v>0</v>
      </c>
      <c r="I286" t="s">
        <v>180</v>
      </c>
      <c r="J286" t="s">
        <v>227</v>
      </c>
      <c r="K286" t="s">
        <v>228</v>
      </c>
      <c r="L286" t="s">
        <v>226</v>
      </c>
    </row>
    <row r="287" spans="1:18" x14ac:dyDescent="0.25">
      <c r="A287" t="str">
        <f t="shared" si="19"/>
        <v>B XI</v>
      </c>
      <c r="B287" s="47">
        <v>29918</v>
      </c>
      <c r="C287" t="s">
        <v>35</v>
      </c>
      <c r="D287" t="s">
        <v>91</v>
      </c>
      <c r="E287" s="3" t="s">
        <v>87</v>
      </c>
      <c r="F287" s="3" t="str">
        <f t="shared" si="18"/>
        <v>WON</v>
      </c>
      <c r="G287" s="3">
        <v>2</v>
      </c>
      <c r="H287" s="3">
        <v>0</v>
      </c>
      <c r="I287" t="s">
        <v>168</v>
      </c>
      <c r="J287" t="s">
        <v>147</v>
      </c>
    </row>
    <row r="288" spans="1:18" x14ac:dyDescent="0.25">
      <c r="A288" t="str">
        <f t="shared" si="19"/>
        <v>B XI</v>
      </c>
      <c r="B288" s="47">
        <v>29974</v>
      </c>
      <c r="C288" t="s">
        <v>16</v>
      </c>
      <c r="D288" t="s">
        <v>93</v>
      </c>
      <c r="E288" s="3" t="s">
        <v>89</v>
      </c>
      <c r="F288" s="3" t="str">
        <f t="shared" si="18"/>
        <v>LOST</v>
      </c>
      <c r="G288" s="3">
        <v>1</v>
      </c>
      <c r="H288" s="3">
        <v>2</v>
      </c>
      <c r="I288" t="s">
        <v>227</v>
      </c>
    </row>
    <row r="289" spans="1:18" x14ac:dyDescent="0.25">
      <c r="A289" t="str">
        <f t="shared" si="19"/>
        <v>B XI</v>
      </c>
      <c r="B289" s="47">
        <v>29981</v>
      </c>
      <c r="C289" t="s">
        <v>76</v>
      </c>
      <c r="D289" t="s">
        <v>93</v>
      </c>
      <c r="E289" s="3" t="s">
        <v>87</v>
      </c>
      <c r="F289" s="3" t="str">
        <f t="shared" si="18"/>
        <v>WON</v>
      </c>
      <c r="G289" s="3">
        <v>6</v>
      </c>
      <c r="H289" s="3">
        <v>4</v>
      </c>
      <c r="I289" t="s">
        <v>138</v>
      </c>
      <c r="J289" t="s">
        <v>138</v>
      </c>
      <c r="K289" t="s">
        <v>152</v>
      </c>
      <c r="L289" t="s">
        <v>152</v>
      </c>
      <c r="M289" t="s">
        <v>155</v>
      </c>
      <c r="N289" t="s">
        <v>227</v>
      </c>
    </row>
    <row r="290" spans="1:18" x14ac:dyDescent="0.25">
      <c r="A290" t="str">
        <f t="shared" si="19"/>
        <v>B XI</v>
      </c>
      <c r="B290" s="47">
        <v>29988</v>
      </c>
      <c r="C290" t="s">
        <v>27</v>
      </c>
      <c r="D290" t="s">
        <v>93</v>
      </c>
      <c r="E290" s="3" t="s">
        <v>89</v>
      </c>
      <c r="F290" s="3" t="str">
        <f t="shared" si="18"/>
        <v>WON</v>
      </c>
      <c r="G290" s="3">
        <v>1</v>
      </c>
      <c r="H290" s="3">
        <v>0</v>
      </c>
      <c r="I290" t="s">
        <v>155</v>
      </c>
    </row>
    <row r="291" spans="1:18" x14ac:dyDescent="0.25">
      <c r="A291" t="str">
        <f t="shared" si="19"/>
        <v>B XI</v>
      </c>
      <c r="B291" s="47">
        <v>29995</v>
      </c>
      <c r="C291" t="s">
        <v>43</v>
      </c>
      <c r="D291" t="s">
        <v>93</v>
      </c>
      <c r="E291" s="3" t="s">
        <v>87</v>
      </c>
      <c r="F291" s="3" t="str">
        <f t="shared" si="18"/>
        <v>DREW</v>
      </c>
      <c r="G291" s="3">
        <v>3</v>
      </c>
      <c r="H291" s="3">
        <v>3</v>
      </c>
      <c r="I291" t="s">
        <v>180</v>
      </c>
      <c r="J291" t="s">
        <v>180</v>
      </c>
      <c r="K291" t="s">
        <v>155</v>
      </c>
    </row>
    <row r="292" spans="1:18" x14ac:dyDescent="0.25">
      <c r="A292" t="str">
        <f t="shared" si="19"/>
        <v>B XI</v>
      </c>
      <c r="B292" s="47">
        <v>30002</v>
      </c>
      <c r="C292" t="s">
        <v>4</v>
      </c>
      <c r="D292" t="s">
        <v>93</v>
      </c>
      <c r="E292" s="3" t="s">
        <v>87</v>
      </c>
      <c r="F292" s="3" t="str">
        <f t="shared" si="18"/>
        <v>LOST</v>
      </c>
      <c r="G292" s="3">
        <v>0</v>
      </c>
      <c r="H292" s="3">
        <v>2</v>
      </c>
    </row>
    <row r="293" spans="1:18" x14ac:dyDescent="0.25">
      <c r="A293" t="str">
        <f t="shared" si="19"/>
        <v>B XI</v>
      </c>
      <c r="B293" s="47">
        <v>30009</v>
      </c>
      <c r="C293" t="s">
        <v>16</v>
      </c>
      <c r="D293" t="s">
        <v>93</v>
      </c>
      <c r="E293" s="3" t="s">
        <v>87</v>
      </c>
      <c r="F293" s="3" t="str">
        <f t="shared" si="18"/>
        <v>LOST</v>
      </c>
      <c r="G293" s="3">
        <v>0</v>
      </c>
      <c r="H293" s="3">
        <v>2</v>
      </c>
    </row>
    <row r="294" spans="1:18" x14ac:dyDescent="0.25">
      <c r="A294" t="str">
        <f t="shared" si="19"/>
        <v>B XI</v>
      </c>
      <c r="B294" s="47">
        <v>30016</v>
      </c>
      <c r="C294" t="s">
        <v>15</v>
      </c>
      <c r="D294" t="s">
        <v>93</v>
      </c>
      <c r="E294" s="3" t="s">
        <v>89</v>
      </c>
      <c r="F294" s="3" t="str">
        <f t="shared" si="18"/>
        <v>LOST</v>
      </c>
      <c r="G294" s="3">
        <v>0</v>
      </c>
      <c r="H294" s="3">
        <v>2</v>
      </c>
    </row>
    <row r="295" spans="1:18" x14ac:dyDescent="0.25">
      <c r="A295" t="str">
        <f t="shared" si="19"/>
        <v>B XI</v>
      </c>
      <c r="B295" s="47">
        <v>30023</v>
      </c>
      <c r="C295" t="s">
        <v>27</v>
      </c>
      <c r="D295" t="s">
        <v>93</v>
      </c>
      <c r="E295" s="3" t="s">
        <v>87</v>
      </c>
      <c r="F295" s="3" t="str">
        <f t="shared" si="18"/>
        <v>LOST</v>
      </c>
      <c r="G295" s="3">
        <v>1</v>
      </c>
      <c r="H295" s="3">
        <v>2</v>
      </c>
      <c r="I295" t="s">
        <v>152</v>
      </c>
    </row>
    <row r="296" spans="1:18" x14ac:dyDescent="0.25">
      <c r="A296" t="str">
        <f t="shared" si="19"/>
        <v>B XI</v>
      </c>
      <c r="B296" s="47">
        <v>30030</v>
      </c>
      <c r="C296" t="s">
        <v>4</v>
      </c>
      <c r="D296" t="s">
        <v>93</v>
      </c>
      <c r="E296" s="3" t="s">
        <v>89</v>
      </c>
      <c r="F296" s="3" t="str">
        <f t="shared" si="18"/>
        <v>LOST</v>
      </c>
      <c r="G296" s="3">
        <v>0</v>
      </c>
      <c r="H296" s="3">
        <v>2</v>
      </c>
    </row>
    <row r="297" spans="1:18" x14ac:dyDescent="0.25">
      <c r="A297" t="str">
        <f t="shared" si="19"/>
        <v>B XI</v>
      </c>
      <c r="B297" s="47">
        <v>30044</v>
      </c>
      <c r="C297" t="s">
        <v>20</v>
      </c>
      <c r="D297" t="s">
        <v>93</v>
      </c>
      <c r="E297" s="3" t="s">
        <v>87</v>
      </c>
      <c r="F297" s="3" t="str">
        <f t="shared" si="18"/>
        <v>WON</v>
      </c>
      <c r="G297" s="3">
        <v>5</v>
      </c>
      <c r="H297" s="3">
        <v>1</v>
      </c>
      <c r="I297" t="s">
        <v>227</v>
      </c>
      <c r="J297" t="s">
        <v>227</v>
      </c>
      <c r="K297" t="s">
        <v>152</v>
      </c>
      <c r="L297" t="s">
        <v>229</v>
      </c>
      <c r="M297" t="s">
        <v>230</v>
      </c>
    </row>
    <row r="298" spans="1:18" x14ac:dyDescent="0.25">
      <c r="A298" t="str">
        <f t="shared" si="19"/>
        <v>B XI</v>
      </c>
      <c r="B298" s="48">
        <v>30047</v>
      </c>
      <c r="C298" t="s">
        <v>30</v>
      </c>
      <c r="D298" t="s">
        <v>93</v>
      </c>
      <c r="E298" s="3" t="s">
        <v>89</v>
      </c>
      <c r="F298" s="3" t="str">
        <f t="shared" si="18"/>
        <v>LOST</v>
      </c>
      <c r="G298" s="3">
        <v>1</v>
      </c>
      <c r="H298" s="3">
        <v>2</v>
      </c>
      <c r="I298" t="s">
        <v>180</v>
      </c>
    </row>
    <row r="299" spans="1:18" x14ac:dyDescent="0.25">
      <c r="A299" t="str">
        <f t="shared" si="19"/>
        <v>B XI</v>
      </c>
      <c r="B299" s="48">
        <v>30058</v>
      </c>
      <c r="C299" t="s">
        <v>38</v>
      </c>
      <c r="D299" t="s">
        <v>93</v>
      </c>
      <c r="E299" s="3" t="s">
        <v>89</v>
      </c>
      <c r="F299" s="3" t="str">
        <f t="shared" si="18"/>
        <v>DREW</v>
      </c>
      <c r="G299" s="3">
        <v>0</v>
      </c>
      <c r="H299" s="3">
        <v>0</v>
      </c>
    </row>
    <row r="300" spans="1:18" x14ac:dyDescent="0.25">
      <c r="B300" s="58" t="s">
        <v>231</v>
      </c>
      <c r="C300" s="59"/>
      <c r="D300" s="59"/>
      <c r="E300" s="59"/>
      <c r="F300" s="59"/>
      <c r="G300" s="59"/>
      <c r="H300" s="59"/>
    </row>
    <row r="301" spans="1:18" x14ac:dyDescent="0.25">
      <c r="B301" s="46" t="s">
        <v>81</v>
      </c>
      <c r="C301" s="6" t="s">
        <v>82</v>
      </c>
      <c r="D301" s="6" t="s">
        <v>83</v>
      </c>
      <c r="E301" s="7" t="s">
        <v>84</v>
      </c>
      <c r="F301" s="7" t="s">
        <v>85</v>
      </c>
      <c r="G301" s="8" t="s">
        <v>86</v>
      </c>
      <c r="H301" s="8" t="s">
        <v>87</v>
      </c>
      <c r="I301" s="63" t="s">
        <v>371</v>
      </c>
      <c r="J301" s="63"/>
      <c r="K301" s="63"/>
      <c r="L301" s="63"/>
      <c r="M301" s="63"/>
      <c r="N301" s="63"/>
      <c r="O301" s="63"/>
      <c r="P301" s="63"/>
      <c r="Q301" s="63"/>
      <c r="R301" s="63"/>
    </row>
    <row r="302" spans="1:18" x14ac:dyDescent="0.25">
      <c r="A302" t="str">
        <f>$B$300</f>
        <v>C XI</v>
      </c>
      <c r="B302" s="47">
        <v>29834</v>
      </c>
      <c r="C302" t="s">
        <v>26</v>
      </c>
      <c r="D302" t="s">
        <v>91</v>
      </c>
      <c r="E302" s="3" t="s">
        <v>87</v>
      </c>
      <c r="F302" s="3" t="str">
        <f t="shared" ref="F302:F327" si="20">IF(G302&gt;H302,"WON",IF(H302&gt;G302,"LOST","DREW"))</f>
        <v>LOST</v>
      </c>
      <c r="G302" s="3">
        <v>0</v>
      </c>
      <c r="H302" s="3">
        <v>6</v>
      </c>
    </row>
    <row r="303" spans="1:18" x14ac:dyDescent="0.25">
      <c r="A303" t="str">
        <f t="shared" ref="A303:A327" si="21">$B$300</f>
        <v>C XI</v>
      </c>
      <c r="B303" s="47">
        <v>29844</v>
      </c>
      <c r="C303" t="s">
        <v>66</v>
      </c>
      <c r="D303" t="s">
        <v>91</v>
      </c>
      <c r="E303" s="3" t="s">
        <v>89</v>
      </c>
      <c r="F303" s="3" t="str">
        <f t="shared" si="20"/>
        <v>WON</v>
      </c>
      <c r="G303" s="3">
        <v>3</v>
      </c>
      <c r="H303" s="3">
        <v>1</v>
      </c>
      <c r="I303" t="s">
        <v>232</v>
      </c>
      <c r="J303" t="s">
        <v>233</v>
      </c>
      <c r="K303" t="s">
        <v>111</v>
      </c>
    </row>
    <row r="304" spans="1:18" x14ac:dyDescent="0.25">
      <c r="A304" t="str">
        <f t="shared" si="21"/>
        <v>C XI</v>
      </c>
      <c r="B304" s="47">
        <v>29855</v>
      </c>
      <c r="C304" t="s">
        <v>43</v>
      </c>
      <c r="D304" t="s">
        <v>93</v>
      </c>
      <c r="E304" s="3" t="s">
        <v>87</v>
      </c>
      <c r="F304" s="3" t="str">
        <f t="shared" si="20"/>
        <v>DREW</v>
      </c>
      <c r="G304" s="3">
        <v>3</v>
      </c>
      <c r="H304" s="3">
        <v>3</v>
      </c>
      <c r="I304" t="s">
        <v>234</v>
      </c>
      <c r="J304" t="s">
        <v>233</v>
      </c>
      <c r="K304" t="s">
        <v>233</v>
      </c>
    </row>
    <row r="305" spans="1:18" x14ac:dyDescent="0.25">
      <c r="A305" t="str">
        <f t="shared" si="21"/>
        <v>C XI</v>
      </c>
      <c r="B305" s="47">
        <v>29862</v>
      </c>
      <c r="C305" t="s">
        <v>30</v>
      </c>
      <c r="D305" t="s">
        <v>88</v>
      </c>
      <c r="E305" s="3" t="s">
        <v>89</v>
      </c>
      <c r="F305" s="3" t="str">
        <f t="shared" si="20"/>
        <v>WON</v>
      </c>
      <c r="G305" s="3">
        <v>3</v>
      </c>
      <c r="H305" s="3">
        <v>2</v>
      </c>
      <c r="I305" t="s">
        <v>235</v>
      </c>
      <c r="J305" t="s">
        <v>235</v>
      </c>
      <c r="K305" t="s">
        <v>233</v>
      </c>
    </row>
    <row r="306" spans="1:18" x14ac:dyDescent="0.25">
      <c r="A306" t="str">
        <f t="shared" si="21"/>
        <v>C XI</v>
      </c>
      <c r="B306" s="47">
        <v>29869</v>
      </c>
      <c r="C306" t="s">
        <v>37</v>
      </c>
      <c r="D306" t="s">
        <v>93</v>
      </c>
      <c r="E306" s="3" t="s">
        <v>89</v>
      </c>
      <c r="F306" s="3" t="str">
        <f t="shared" si="20"/>
        <v>WON</v>
      </c>
      <c r="G306" s="3">
        <v>7</v>
      </c>
      <c r="H306" s="3">
        <v>1</v>
      </c>
      <c r="I306" t="s">
        <v>235</v>
      </c>
      <c r="J306" t="s">
        <v>235</v>
      </c>
      <c r="K306" t="s">
        <v>235</v>
      </c>
      <c r="L306" t="s">
        <v>236</v>
      </c>
      <c r="M306" t="s">
        <v>234</v>
      </c>
      <c r="N306" t="s">
        <v>237</v>
      </c>
      <c r="O306" t="s">
        <v>233</v>
      </c>
    </row>
    <row r="307" spans="1:18" x14ac:dyDescent="0.25">
      <c r="A307" t="str">
        <f t="shared" si="21"/>
        <v>C XI</v>
      </c>
      <c r="B307" s="47">
        <v>29876</v>
      </c>
      <c r="C307" t="s">
        <v>238</v>
      </c>
      <c r="D307" t="s">
        <v>93</v>
      </c>
      <c r="E307" s="3" t="s">
        <v>89</v>
      </c>
      <c r="F307" s="3" t="str">
        <f t="shared" si="20"/>
        <v>LOST</v>
      </c>
      <c r="G307" s="3">
        <v>3</v>
      </c>
      <c r="H307" s="3">
        <v>4</v>
      </c>
      <c r="I307" t="s">
        <v>232</v>
      </c>
      <c r="J307" t="s">
        <v>232</v>
      </c>
      <c r="K307" t="s">
        <v>236</v>
      </c>
    </row>
    <row r="308" spans="1:18" x14ac:dyDescent="0.25">
      <c r="A308" t="str">
        <f t="shared" si="21"/>
        <v>C XI</v>
      </c>
      <c r="B308" s="47">
        <v>29883</v>
      </c>
      <c r="C308" t="s">
        <v>76</v>
      </c>
      <c r="D308" t="s">
        <v>93</v>
      </c>
      <c r="E308" s="3" t="s">
        <v>87</v>
      </c>
      <c r="F308" s="3" t="str">
        <f t="shared" si="20"/>
        <v>WON</v>
      </c>
      <c r="G308" s="3">
        <v>4</v>
      </c>
      <c r="H308" s="3">
        <v>3</v>
      </c>
      <c r="I308" t="s">
        <v>239</v>
      </c>
      <c r="J308" t="s">
        <v>239</v>
      </c>
      <c r="K308" t="s">
        <v>233</v>
      </c>
      <c r="L308" t="s">
        <v>237</v>
      </c>
    </row>
    <row r="309" spans="1:18" x14ac:dyDescent="0.25">
      <c r="A309" t="str">
        <f t="shared" si="21"/>
        <v>C XI</v>
      </c>
      <c r="B309" s="47">
        <v>29890</v>
      </c>
      <c r="C309" t="s">
        <v>73</v>
      </c>
      <c r="D309" t="s">
        <v>88</v>
      </c>
      <c r="E309" s="3" t="s">
        <v>89</v>
      </c>
      <c r="F309" s="3" t="str">
        <f t="shared" si="20"/>
        <v>WON</v>
      </c>
      <c r="G309" s="3">
        <v>6</v>
      </c>
      <c r="H309" s="3">
        <v>2</v>
      </c>
      <c r="I309" t="s">
        <v>239</v>
      </c>
      <c r="J309" t="s">
        <v>232</v>
      </c>
      <c r="K309" t="s">
        <v>232</v>
      </c>
      <c r="L309" t="s">
        <v>195</v>
      </c>
      <c r="M309" t="s">
        <v>235</v>
      </c>
      <c r="N309" t="s">
        <v>240</v>
      </c>
    </row>
    <row r="310" spans="1:18" x14ac:dyDescent="0.25">
      <c r="A310" t="str">
        <f t="shared" si="21"/>
        <v>C XI</v>
      </c>
      <c r="B310" s="47">
        <v>29897</v>
      </c>
      <c r="C310" t="s">
        <v>31</v>
      </c>
      <c r="D310" t="s">
        <v>93</v>
      </c>
      <c r="E310" s="3" t="s">
        <v>87</v>
      </c>
      <c r="F310" s="3" t="str">
        <f t="shared" si="20"/>
        <v>WON</v>
      </c>
      <c r="G310" s="3">
        <v>5</v>
      </c>
      <c r="H310" s="3">
        <v>1</v>
      </c>
      <c r="I310" t="s">
        <v>239</v>
      </c>
      <c r="J310" t="s">
        <v>239</v>
      </c>
      <c r="K310" t="s">
        <v>233</v>
      </c>
      <c r="L310" t="s">
        <v>232</v>
      </c>
      <c r="M310" t="s">
        <v>236</v>
      </c>
    </row>
    <row r="311" spans="1:18" x14ac:dyDescent="0.25">
      <c r="A311" t="str">
        <f t="shared" si="21"/>
        <v>C XI</v>
      </c>
      <c r="B311" s="61">
        <v>29904</v>
      </c>
      <c r="C311" s="62" t="s">
        <v>45</v>
      </c>
      <c r="D311" s="62" t="s">
        <v>93</v>
      </c>
      <c r="E311" s="60" t="s">
        <v>89</v>
      </c>
      <c r="F311" s="60" t="str">
        <f t="shared" si="20"/>
        <v>WON</v>
      </c>
      <c r="G311" s="60">
        <v>13</v>
      </c>
      <c r="H311" s="60">
        <v>4</v>
      </c>
      <c r="I311" t="s">
        <v>232</v>
      </c>
      <c r="J311" t="s">
        <v>232</v>
      </c>
      <c r="K311" t="s">
        <v>232</v>
      </c>
      <c r="L311" t="s">
        <v>232</v>
      </c>
      <c r="M311" t="s">
        <v>239</v>
      </c>
      <c r="N311" t="s">
        <v>239</v>
      </c>
      <c r="O311" t="s">
        <v>239</v>
      </c>
      <c r="P311" t="s">
        <v>233</v>
      </c>
      <c r="Q311" t="s">
        <v>233</v>
      </c>
      <c r="R311" t="s">
        <v>233</v>
      </c>
    </row>
    <row r="312" spans="1:18" x14ac:dyDescent="0.25">
      <c r="B312" s="61"/>
      <c r="C312" s="62"/>
      <c r="D312" s="62"/>
      <c r="E312" s="60"/>
      <c r="F312" s="60"/>
      <c r="G312" s="60"/>
      <c r="H312" s="60"/>
      <c r="I312" t="s">
        <v>235</v>
      </c>
      <c r="J312" t="s">
        <v>235</v>
      </c>
      <c r="K312" t="s">
        <v>131</v>
      </c>
    </row>
    <row r="313" spans="1:18" x14ac:dyDescent="0.25">
      <c r="A313" t="str">
        <f t="shared" si="21"/>
        <v>C XI</v>
      </c>
      <c r="B313" s="47">
        <v>29918</v>
      </c>
      <c r="C313" t="s">
        <v>29</v>
      </c>
      <c r="D313" t="s">
        <v>88</v>
      </c>
      <c r="E313" s="3" t="s">
        <v>89</v>
      </c>
      <c r="F313" s="3" t="str">
        <f t="shared" si="20"/>
        <v>WON</v>
      </c>
      <c r="G313" s="3">
        <v>5</v>
      </c>
      <c r="H313" s="3">
        <v>3</v>
      </c>
      <c r="I313" t="s">
        <v>232</v>
      </c>
      <c r="J313" t="s">
        <v>232</v>
      </c>
      <c r="K313" t="s">
        <v>198</v>
      </c>
      <c r="L313" t="s">
        <v>146</v>
      </c>
      <c r="M313" t="s">
        <v>241</v>
      </c>
    </row>
    <row r="314" spans="1:18" x14ac:dyDescent="0.25">
      <c r="A314" t="str">
        <f t="shared" si="21"/>
        <v>C XI</v>
      </c>
      <c r="B314" s="47">
        <v>29925</v>
      </c>
      <c r="C314" t="s">
        <v>43</v>
      </c>
      <c r="D314" t="s">
        <v>93</v>
      </c>
      <c r="E314" s="3" t="s">
        <v>89</v>
      </c>
      <c r="F314" s="3" t="str">
        <f t="shared" si="20"/>
        <v>WON</v>
      </c>
      <c r="G314" s="3">
        <v>4</v>
      </c>
      <c r="H314" s="3">
        <v>3</v>
      </c>
      <c r="I314" t="s">
        <v>232</v>
      </c>
      <c r="J314" t="s">
        <v>239</v>
      </c>
      <c r="K314" t="s">
        <v>235</v>
      </c>
      <c r="L314" t="s">
        <v>235</v>
      </c>
    </row>
    <row r="315" spans="1:18" x14ac:dyDescent="0.25">
      <c r="A315" t="str">
        <f t="shared" si="21"/>
        <v>C XI</v>
      </c>
      <c r="B315" s="47">
        <v>29939</v>
      </c>
      <c r="C315" t="s">
        <v>45</v>
      </c>
      <c r="D315" t="s">
        <v>93</v>
      </c>
      <c r="E315" s="3" t="s">
        <v>87</v>
      </c>
      <c r="F315" s="3" t="str">
        <f t="shared" si="20"/>
        <v>LOST</v>
      </c>
      <c r="G315" s="3">
        <v>3</v>
      </c>
      <c r="H315" s="3">
        <v>5</v>
      </c>
      <c r="I315" t="s">
        <v>232</v>
      </c>
      <c r="J315" t="s">
        <v>131</v>
      </c>
      <c r="K315" t="s">
        <v>240</v>
      </c>
    </row>
    <row r="316" spans="1:18" x14ac:dyDescent="0.25">
      <c r="A316" t="str">
        <f t="shared" si="21"/>
        <v>C XI</v>
      </c>
      <c r="B316" s="47">
        <v>29981</v>
      </c>
      <c r="C316" t="s">
        <v>238</v>
      </c>
      <c r="D316" t="s">
        <v>88</v>
      </c>
      <c r="E316" s="3" t="s">
        <v>89</v>
      </c>
      <c r="F316" s="3" t="str">
        <f t="shared" si="20"/>
        <v>LOST</v>
      </c>
      <c r="G316" s="3">
        <v>3</v>
      </c>
      <c r="H316" s="3">
        <v>4</v>
      </c>
      <c r="I316" t="s">
        <v>232</v>
      </c>
      <c r="J316" t="s">
        <v>232</v>
      </c>
      <c r="K316" t="s">
        <v>131</v>
      </c>
    </row>
    <row r="317" spans="1:18" x14ac:dyDescent="0.25">
      <c r="A317" t="str">
        <f t="shared" si="21"/>
        <v>C XI</v>
      </c>
      <c r="B317" s="47">
        <v>29988</v>
      </c>
      <c r="C317" t="s">
        <v>67</v>
      </c>
      <c r="D317" t="s">
        <v>93</v>
      </c>
      <c r="E317" s="3" t="s">
        <v>87</v>
      </c>
      <c r="F317" s="3" t="str">
        <f t="shared" si="20"/>
        <v>WON</v>
      </c>
      <c r="G317" s="3">
        <v>7</v>
      </c>
      <c r="H317" s="3">
        <v>2</v>
      </c>
      <c r="I317" t="s">
        <v>232</v>
      </c>
      <c r="J317" t="s">
        <v>232</v>
      </c>
      <c r="K317" t="s">
        <v>239</v>
      </c>
      <c r="L317" t="s">
        <v>239</v>
      </c>
      <c r="M317" t="s">
        <v>235</v>
      </c>
      <c r="N317" t="s">
        <v>235</v>
      </c>
      <c r="O317" t="s">
        <v>233</v>
      </c>
    </row>
    <row r="318" spans="1:18" x14ac:dyDescent="0.25">
      <c r="A318" t="str">
        <f t="shared" si="21"/>
        <v>C XI</v>
      </c>
      <c r="B318" s="47">
        <v>29995</v>
      </c>
      <c r="C318" t="s">
        <v>5</v>
      </c>
      <c r="D318" t="s">
        <v>93</v>
      </c>
      <c r="E318" s="3" t="s">
        <v>87</v>
      </c>
      <c r="F318" s="3" t="str">
        <f t="shared" si="20"/>
        <v>LOST</v>
      </c>
      <c r="G318" s="3">
        <v>1</v>
      </c>
      <c r="H318" s="3">
        <v>5</v>
      </c>
      <c r="I318" t="s">
        <v>239</v>
      </c>
    </row>
    <row r="319" spans="1:18" x14ac:dyDescent="0.25">
      <c r="A319" t="str">
        <f t="shared" si="21"/>
        <v>C XI</v>
      </c>
      <c r="B319" s="47">
        <v>30002</v>
      </c>
      <c r="C319" t="s">
        <v>5</v>
      </c>
      <c r="D319" t="s">
        <v>93</v>
      </c>
      <c r="E319" s="3" t="s">
        <v>89</v>
      </c>
      <c r="F319" s="3" t="str">
        <f t="shared" si="20"/>
        <v>LOST</v>
      </c>
      <c r="G319" s="3">
        <v>2</v>
      </c>
      <c r="H319" s="3">
        <v>6</v>
      </c>
      <c r="I319" t="s">
        <v>235</v>
      </c>
      <c r="J319" t="s">
        <v>240</v>
      </c>
    </row>
    <row r="320" spans="1:18" x14ac:dyDescent="0.25">
      <c r="A320" t="str">
        <f t="shared" si="21"/>
        <v>C XI</v>
      </c>
      <c r="B320" s="47">
        <v>30009</v>
      </c>
      <c r="C320" t="s">
        <v>76</v>
      </c>
      <c r="D320" t="s">
        <v>93</v>
      </c>
      <c r="E320" s="3" t="s">
        <v>89</v>
      </c>
      <c r="F320" s="3" t="str">
        <f t="shared" si="20"/>
        <v>WON</v>
      </c>
      <c r="G320" s="3">
        <v>4</v>
      </c>
      <c r="H320" s="3">
        <v>1</v>
      </c>
      <c r="I320" t="s">
        <v>232</v>
      </c>
      <c r="J320" t="s">
        <v>235</v>
      </c>
      <c r="K320" t="s">
        <v>239</v>
      </c>
      <c r="L320" t="s">
        <v>239</v>
      </c>
    </row>
    <row r="321" spans="1:18" x14ac:dyDescent="0.25">
      <c r="A321" t="str">
        <f t="shared" si="21"/>
        <v>C XI</v>
      </c>
      <c r="B321" s="47">
        <v>30016</v>
      </c>
      <c r="C321" t="s">
        <v>64</v>
      </c>
      <c r="D321" t="s">
        <v>91</v>
      </c>
      <c r="E321" s="3" t="s">
        <v>89</v>
      </c>
      <c r="F321" s="3" t="str">
        <f t="shared" si="20"/>
        <v>WON</v>
      </c>
      <c r="G321" s="3">
        <v>3</v>
      </c>
      <c r="H321" s="3">
        <v>0</v>
      </c>
      <c r="I321" t="s">
        <v>232</v>
      </c>
      <c r="J321" t="s">
        <v>232</v>
      </c>
      <c r="K321" t="s">
        <v>235</v>
      </c>
    </row>
    <row r="322" spans="1:18" x14ac:dyDescent="0.25">
      <c r="A322" t="str">
        <f t="shared" si="21"/>
        <v>C XI</v>
      </c>
      <c r="B322" s="47">
        <v>30023</v>
      </c>
      <c r="C322" t="s">
        <v>31</v>
      </c>
      <c r="D322" t="s">
        <v>93</v>
      </c>
      <c r="E322" s="3" t="s">
        <v>89</v>
      </c>
      <c r="F322" s="3" t="str">
        <f t="shared" si="20"/>
        <v>WON</v>
      </c>
      <c r="G322" s="3">
        <v>4</v>
      </c>
      <c r="H322" s="3">
        <v>2</v>
      </c>
      <c r="I322" t="s">
        <v>233</v>
      </c>
      <c r="J322" t="s">
        <v>240</v>
      </c>
      <c r="K322" t="s">
        <v>236</v>
      </c>
      <c r="L322" t="s">
        <v>236</v>
      </c>
    </row>
    <row r="323" spans="1:18" x14ac:dyDescent="0.25">
      <c r="A323" t="str">
        <f t="shared" si="21"/>
        <v>C XI</v>
      </c>
      <c r="B323" s="47">
        <v>30030</v>
      </c>
      <c r="C323" t="s">
        <v>16</v>
      </c>
      <c r="D323" t="s">
        <v>93</v>
      </c>
      <c r="E323" s="3" t="s">
        <v>89</v>
      </c>
      <c r="F323" s="3" t="str">
        <f t="shared" si="20"/>
        <v>WON</v>
      </c>
      <c r="G323" s="3">
        <v>3</v>
      </c>
      <c r="H323" s="3">
        <v>2</v>
      </c>
      <c r="I323" t="s">
        <v>131</v>
      </c>
      <c r="J323" t="s">
        <v>131</v>
      </c>
      <c r="K323" t="s">
        <v>111</v>
      </c>
    </row>
    <row r="324" spans="1:18" x14ac:dyDescent="0.25">
      <c r="A324" t="str">
        <f t="shared" si="21"/>
        <v>C XI</v>
      </c>
      <c r="B324" s="47">
        <v>30037</v>
      </c>
      <c r="C324" t="s">
        <v>67</v>
      </c>
      <c r="D324" t="s">
        <v>93</v>
      </c>
      <c r="E324" s="3" t="s">
        <v>89</v>
      </c>
      <c r="F324" s="3" t="str">
        <f t="shared" si="20"/>
        <v>WON</v>
      </c>
      <c r="G324" s="3">
        <v>1</v>
      </c>
      <c r="H324" s="3">
        <v>0</v>
      </c>
      <c r="I324" t="s">
        <v>233</v>
      </c>
    </row>
    <row r="325" spans="1:18" x14ac:dyDescent="0.25">
      <c r="A325" t="str">
        <f t="shared" si="21"/>
        <v>C XI</v>
      </c>
      <c r="B325" s="47">
        <v>30044</v>
      </c>
      <c r="C325" t="s">
        <v>238</v>
      </c>
      <c r="D325" t="s">
        <v>93</v>
      </c>
      <c r="E325" s="3" t="s">
        <v>87</v>
      </c>
      <c r="F325" s="3" t="str">
        <f t="shared" si="20"/>
        <v>LOST</v>
      </c>
      <c r="G325" s="3">
        <v>2</v>
      </c>
      <c r="H325" s="3">
        <v>3</v>
      </c>
      <c r="I325" t="s">
        <v>232</v>
      </c>
      <c r="J325" t="s">
        <v>111</v>
      </c>
    </row>
    <row r="326" spans="1:18" x14ac:dyDescent="0.25">
      <c r="A326" t="str">
        <f t="shared" si="21"/>
        <v>C XI</v>
      </c>
      <c r="B326" s="48">
        <v>30048</v>
      </c>
      <c r="C326" t="s">
        <v>16</v>
      </c>
      <c r="D326" t="s">
        <v>93</v>
      </c>
      <c r="E326" s="3" t="s">
        <v>87</v>
      </c>
      <c r="F326" s="3" t="str">
        <f t="shared" si="20"/>
        <v>WON</v>
      </c>
      <c r="G326" s="3">
        <v>8</v>
      </c>
      <c r="H326" s="3">
        <v>3</v>
      </c>
      <c r="I326" t="s">
        <v>236</v>
      </c>
      <c r="J326" t="s">
        <v>234</v>
      </c>
      <c r="K326" t="s">
        <v>239</v>
      </c>
      <c r="L326" t="s">
        <v>239</v>
      </c>
      <c r="M326" t="s">
        <v>239</v>
      </c>
      <c r="N326" t="s">
        <v>240</v>
      </c>
      <c r="O326" t="s">
        <v>233</v>
      </c>
      <c r="P326" t="s">
        <v>235</v>
      </c>
    </row>
    <row r="327" spans="1:18" x14ac:dyDescent="0.25">
      <c r="A327" t="str">
        <f t="shared" si="21"/>
        <v>C XI</v>
      </c>
      <c r="B327" s="48">
        <v>30054</v>
      </c>
      <c r="C327" t="s">
        <v>37</v>
      </c>
      <c r="D327" t="s">
        <v>93</v>
      </c>
      <c r="E327" s="3" t="s">
        <v>87</v>
      </c>
      <c r="F327" s="3" t="str">
        <f t="shared" si="20"/>
        <v>LOST</v>
      </c>
      <c r="G327" s="3">
        <v>1</v>
      </c>
      <c r="H327" s="3">
        <v>6</v>
      </c>
      <c r="I327" t="s">
        <v>232</v>
      </c>
    </row>
    <row r="328" spans="1:18" x14ac:dyDescent="0.25">
      <c r="B328" s="58" t="s">
        <v>242</v>
      </c>
      <c r="C328" s="59"/>
      <c r="D328" s="59"/>
      <c r="E328" s="59"/>
      <c r="F328" s="59"/>
      <c r="G328" s="59"/>
      <c r="H328" s="59"/>
    </row>
    <row r="329" spans="1:18" x14ac:dyDescent="0.25">
      <c r="B329" s="46" t="s">
        <v>81</v>
      </c>
      <c r="C329" s="6" t="s">
        <v>82</v>
      </c>
      <c r="D329" s="6" t="s">
        <v>83</v>
      </c>
      <c r="E329" s="7" t="s">
        <v>84</v>
      </c>
      <c r="F329" s="7" t="s">
        <v>85</v>
      </c>
      <c r="G329" s="8" t="s">
        <v>86</v>
      </c>
      <c r="H329" s="8" t="s">
        <v>87</v>
      </c>
      <c r="I329" s="63" t="s">
        <v>371</v>
      </c>
      <c r="J329" s="63"/>
      <c r="K329" s="63"/>
      <c r="L329" s="63"/>
      <c r="M329" s="63"/>
      <c r="N329" s="63"/>
      <c r="O329" s="63"/>
      <c r="P329" s="63"/>
      <c r="Q329" s="63"/>
      <c r="R329" s="63"/>
    </row>
    <row r="330" spans="1:18" x14ac:dyDescent="0.25">
      <c r="A330" t="str">
        <f>$B$328</f>
        <v>D XI</v>
      </c>
      <c r="B330" s="47">
        <v>29841</v>
      </c>
      <c r="C330" t="s">
        <v>20</v>
      </c>
      <c r="D330" t="s">
        <v>91</v>
      </c>
      <c r="E330" s="3" t="s">
        <v>87</v>
      </c>
      <c r="F330" s="3" t="str">
        <f t="shared" ref="F330:F358" si="22">IF(G330&gt;H330,"WON",IF(H330&gt;G330,"LOST","DREW"))</f>
        <v>WON</v>
      </c>
      <c r="G330" s="3">
        <v>4</v>
      </c>
      <c r="H330" s="3">
        <v>0</v>
      </c>
      <c r="I330" t="s">
        <v>243</v>
      </c>
      <c r="J330" t="s">
        <v>244</v>
      </c>
      <c r="K330" t="s">
        <v>177</v>
      </c>
      <c r="L330" t="s">
        <v>245</v>
      </c>
    </row>
    <row r="331" spans="1:18" x14ac:dyDescent="0.25">
      <c r="A331" t="str">
        <f t="shared" ref="A331:A358" si="23">$B$328</f>
        <v>D XI</v>
      </c>
      <c r="B331" s="47">
        <v>29845</v>
      </c>
      <c r="C331" t="s">
        <v>44</v>
      </c>
      <c r="D331" t="s">
        <v>91</v>
      </c>
      <c r="E331" s="3" t="s">
        <v>89</v>
      </c>
      <c r="F331" s="3" t="str">
        <f t="shared" si="22"/>
        <v>LOST</v>
      </c>
      <c r="G331" s="3">
        <v>1</v>
      </c>
      <c r="H331" s="3">
        <v>3</v>
      </c>
      <c r="I331" t="s">
        <v>177</v>
      </c>
    </row>
    <row r="332" spans="1:18" x14ac:dyDescent="0.25">
      <c r="A332" t="str">
        <f t="shared" si="23"/>
        <v>D XI</v>
      </c>
      <c r="B332" s="47">
        <v>29848</v>
      </c>
      <c r="C332" t="s">
        <v>246</v>
      </c>
      <c r="D332" t="s">
        <v>91</v>
      </c>
      <c r="E332" s="3" t="s">
        <v>87</v>
      </c>
      <c r="F332" s="3" t="str">
        <f t="shared" si="22"/>
        <v>LOST</v>
      </c>
      <c r="G332" s="3">
        <v>1</v>
      </c>
      <c r="H332" s="3">
        <v>2</v>
      </c>
      <c r="I332" t="s">
        <v>146</v>
      </c>
    </row>
    <row r="333" spans="1:18" x14ac:dyDescent="0.25">
      <c r="A333" t="str">
        <f t="shared" si="23"/>
        <v>D XI</v>
      </c>
      <c r="B333" s="47">
        <v>29852</v>
      </c>
      <c r="C333" t="s">
        <v>20</v>
      </c>
      <c r="D333" t="s">
        <v>91</v>
      </c>
      <c r="E333" s="3" t="s">
        <v>89</v>
      </c>
      <c r="F333" s="3" t="str">
        <f t="shared" si="22"/>
        <v>WON</v>
      </c>
      <c r="G333" s="3">
        <v>6</v>
      </c>
      <c r="H333" s="3">
        <v>2</v>
      </c>
      <c r="I333" t="s">
        <v>146</v>
      </c>
      <c r="J333" t="s">
        <v>146</v>
      </c>
      <c r="K333" t="s">
        <v>247</v>
      </c>
      <c r="L333" t="s">
        <v>248</v>
      </c>
      <c r="M333" t="s">
        <v>248</v>
      </c>
      <c r="N333" t="s">
        <v>248</v>
      </c>
    </row>
    <row r="334" spans="1:18" x14ac:dyDescent="0.25">
      <c r="A334" t="str">
        <f t="shared" si="23"/>
        <v>D XI</v>
      </c>
      <c r="B334" s="47">
        <v>29862</v>
      </c>
      <c r="C334" t="s">
        <v>3</v>
      </c>
      <c r="D334" t="s">
        <v>88</v>
      </c>
      <c r="E334" s="3" t="s">
        <v>87</v>
      </c>
      <c r="F334" s="3" t="str">
        <f t="shared" si="22"/>
        <v>WON</v>
      </c>
      <c r="G334" s="3">
        <v>2</v>
      </c>
      <c r="H334" s="3">
        <v>1</v>
      </c>
      <c r="I334" t="s">
        <v>245</v>
      </c>
      <c r="J334" t="s">
        <v>244</v>
      </c>
    </row>
    <row r="335" spans="1:18" x14ac:dyDescent="0.25">
      <c r="A335" t="str">
        <f t="shared" si="23"/>
        <v>D XI</v>
      </c>
      <c r="B335" s="47">
        <v>29869</v>
      </c>
      <c r="C335" t="s">
        <v>249</v>
      </c>
      <c r="D335" t="s">
        <v>93</v>
      </c>
      <c r="E335" s="3" t="s">
        <v>89</v>
      </c>
      <c r="F335" s="3" t="str">
        <f t="shared" si="22"/>
        <v>WON</v>
      </c>
      <c r="G335" s="3">
        <v>4</v>
      </c>
      <c r="H335" s="3">
        <v>1</v>
      </c>
      <c r="I335" t="s">
        <v>245</v>
      </c>
      <c r="J335" t="s">
        <v>244</v>
      </c>
      <c r="K335" t="s">
        <v>177</v>
      </c>
      <c r="L335" t="s">
        <v>250</v>
      </c>
    </row>
    <row r="336" spans="1:18" x14ac:dyDescent="0.25">
      <c r="A336" t="str">
        <f t="shared" si="23"/>
        <v>D XI</v>
      </c>
      <c r="B336" s="47">
        <v>29876</v>
      </c>
      <c r="C336" t="s">
        <v>64</v>
      </c>
      <c r="D336" t="s">
        <v>93</v>
      </c>
      <c r="E336" s="3" t="s">
        <v>89</v>
      </c>
      <c r="F336" s="3" t="str">
        <f t="shared" si="22"/>
        <v>DREW</v>
      </c>
      <c r="G336" s="3">
        <v>2</v>
      </c>
      <c r="H336" s="3">
        <v>2</v>
      </c>
      <c r="I336" t="s">
        <v>248</v>
      </c>
      <c r="J336" t="s">
        <v>248</v>
      </c>
    </row>
    <row r="337" spans="1:17" x14ac:dyDescent="0.25">
      <c r="A337" t="str">
        <f t="shared" si="23"/>
        <v>D XI</v>
      </c>
      <c r="B337" s="47">
        <v>29883</v>
      </c>
      <c r="C337" t="s">
        <v>76</v>
      </c>
      <c r="D337" t="s">
        <v>93</v>
      </c>
      <c r="E337" s="3" t="s">
        <v>89</v>
      </c>
      <c r="F337" s="3" t="str">
        <f t="shared" si="22"/>
        <v>WON</v>
      </c>
      <c r="G337" s="3">
        <v>9</v>
      </c>
      <c r="H337" s="3">
        <v>0</v>
      </c>
      <c r="I337" t="s">
        <v>177</v>
      </c>
      <c r="J337" t="s">
        <v>177</v>
      </c>
      <c r="K337" t="s">
        <v>177</v>
      </c>
      <c r="L337" t="s">
        <v>248</v>
      </c>
      <c r="M337" t="s">
        <v>248</v>
      </c>
      <c r="N337" t="s">
        <v>250</v>
      </c>
      <c r="O337" t="s">
        <v>250</v>
      </c>
      <c r="P337" t="s">
        <v>247</v>
      </c>
      <c r="Q337" t="s">
        <v>251</v>
      </c>
    </row>
    <row r="338" spans="1:17" x14ac:dyDescent="0.25">
      <c r="A338" t="str">
        <f t="shared" si="23"/>
        <v>D XI</v>
      </c>
      <c r="B338" s="47">
        <v>29890</v>
      </c>
      <c r="C338" t="s">
        <v>16</v>
      </c>
      <c r="D338" t="s">
        <v>88</v>
      </c>
      <c r="E338" s="3" t="s">
        <v>87</v>
      </c>
      <c r="F338" s="3" t="str">
        <f t="shared" si="22"/>
        <v>WON</v>
      </c>
      <c r="G338" s="3">
        <v>2</v>
      </c>
      <c r="H338" s="3">
        <v>0</v>
      </c>
      <c r="I338" t="s">
        <v>244</v>
      </c>
      <c r="J338" t="s">
        <v>244</v>
      </c>
    </row>
    <row r="339" spans="1:17" x14ac:dyDescent="0.25">
      <c r="A339" t="str">
        <f t="shared" si="23"/>
        <v>D XI</v>
      </c>
      <c r="B339" s="47">
        <v>29897</v>
      </c>
      <c r="C339" t="s">
        <v>34</v>
      </c>
      <c r="D339" t="s">
        <v>91</v>
      </c>
      <c r="E339" s="3" t="s">
        <v>87</v>
      </c>
      <c r="F339" s="3" t="str">
        <f t="shared" si="22"/>
        <v>WON</v>
      </c>
      <c r="G339" s="3">
        <v>3</v>
      </c>
      <c r="H339" s="3">
        <v>2</v>
      </c>
      <c r="I339" t="s">
        <v>245</v>
      </c>
      <c r="J339" t="s">
        <v>244</v>
      </c>
      <c r="K339" t="s">
        <v>146</v>
      </c>
    </row>
    <row r="340" spans="1:17" x14ac:dyDescent="0.25">
      <c r="A340" t="str">
        <f t="shared" si="23"/>
        <v>D XI</v>
      </c>
      <c r="B340" s="47">
        <v>29904</v>
      </c>
      <c r="C340" t="s">
        <v>20</v>
      </c>
      <c r="D340" t="s">
        <v>93</v>
      </c>
      <c r="E340" s="3" t="s">
        <v>89</v>
      </c>
      <c r="F340" s="3" t="str">
        <f t="shared" si="22"/>
        <v>WON</v>
      </c>
      <c r="G340" s="3">
        <v>4</v>
      </c>
      <c r="H340" s="3">
        <v>0</v>
      </c>
      <c r="I340" t="s">
        <v>177</v>
      </c>
      <c r="J340" t="s">
        <v>177</v>
      </c>
      <c r="K340" t="s">
        <v>146</v>
      </c>
      <c r="L340" t="s">
        <v>250</v>
      </c>
    </row>
    <row r="341" spans="1:17" x14ac:dyDescent="0.25">
      <c r="A341" t="str">
        <f t="shared" si="23"/>
        <v>D XI</v>
      </c>
      <c r="B341" s="47">
        <v>29911</v>
      </c>
      <c r="C341" t="s">
        <v>27</v>
      </c>
      <c r="D341" t="s">
        <v>93</v>
      </c>
      <c r="E341" s="3" t="s">
        <v>89</v>
      </c>
      <c r="F341" s="3" t="str">
        <f t="shared" si="22"/>
        <v>WON</v>
      </c>
      <c r="G341" s="3">
        <v>8</v>
      </c>
      <c r="H341" s="3">
        <v>0</v>
      </c>
      <c r="I341" t="s">
        <v>244</v>
      </c>
      <c r="J341" t="s">
        <v>244</v>
      </c>
      <c r="K341" t="s">
        <v>244</v>
      </c>
      <c r="L341" t="s">
        <v>250</v>
      </c>
      <c r="M341" t="s">
        <v>250</v>
      </c>
      <c r="N341" t="s">
        <v>250</v>
      </c>
      <c r="O341" t="s">
        <v>248</v>
      </c>
      <c r="P341" t="s">
        <v>248</v>
      </c>
    </row>
    <row r="342" spans="1:17" x14ac:dyDescent="0.25">
      <c r="A342" t="str">
        <f t="shared" si="23"/>
        <v>D XI</v>
      </c>
      <c r="B342" s="47">
        <v>29918</v>
      </c>
      <c r="C342" t="s">
        <v>65</v>
      </c>
      <c r="D342" t="s">
        <v>88</v>
      </c>
      <c r="E342" s="3" t="s">
        <v>89</v>
      </c>
      <c r="F342" s="3" t="str">
        <f t="shared" si="22"/>
        <v>WON</v>
      </c>
      <c r="G342" s="3">
        <v>3</v>
      </c>
      <c r="H342" s="3">
        <v>1</v>
      </c>
      <c r="I342" t="s">
        <v>243</v>
      </c>
      <c r="J342" t="s">
        <v>251</v>
      </c>
      <c r="K342" t="s">
        <v>245</v>
      </c>
    </row>
    <row r="343" spans="1:17" x14ac:dyDescent="0.25">
      <c r="A343" t="str">
        <f t="shared" si="23"/>
        <v>D XI</v>
      </c>
      <c r="B343" s="47">
        <v>29925</v>
      </c>
      <c r="C343" t="s">
        <v>64</v>
      </c>
      <c r="D343" t="s">
        <v>93</v>
      </c>
      <c r="E343" s="3" t="s">
        <v>87</v>
      </c>
      <c r="F343" s="3" t="str">
        <f t="shared" si="22"/>
        <v>WON</v>
      </c>
      <c r="G343" s="3">
        <v>2</v>
      </c>
      <c r="H343" s="3">
        <v>0</v>
      </c>
      <c r="I343" t="s">
        <v>248</v>
      </c>
      <c r="J343" t="s">
        <v>244</v>
      </c>
    </row>
    <row r="344" spans="1:17" x14ac:dyDescent="0.25">
      <c r="A344" t="str">
        <f t="shared" si="23"/>
        <v>D XI</v>
      </c>
      <c r="B344" s="47">
        <v>29974</v>
      </c>
      <c r="C344" t="s">
        <v>249</v>
      </c>
      <c r="D344" t="s">
        <v>93</v>
      </c>
      <c r="E344" s="3" t="s">
        <v>87</v>
      </c>
      <c r="F344" s="3" t="str">
        <f t="shared" si="22"/>
        <v>WON</v>
      </c>
      <c r="G344" s="3">
        <v>4</v>
      </c>
      <c r="H344" s="3">
        <v>2</v>
      </c>
      <c r="I344" t="s">
        <v>244</v>
      </c>
      <c r="J344" t="s">
        <v>247</v>
      </c>
      <c r="K344" t="s">
        <v>146</v>
      </c>
      <c r="L344" t="s">
        <v>245</v>
      </c>
    </row>
    <row r="345" spans="1:17" x14ac:dyDescent="0.25">
      <c r="A345" t="str">
        <f t="shared" si="23"/>
        <v>D XI</v>
      </c>
      <c r="B345" s="47">
        <v>29981</v>
      </c>
      <c r="C345" t="s">
        <v>6</v>
      </c>
      <c r="D345" t="s">
        <v>88</v>
      </c>
      <c r="E345" s="3" t="s">
        <v>89</v>
      </c>
      <c r="F345" s="3" t="str">
        <f t="shared" si="22"/>
        <v>WON</v>
      </c>
      <c r="G345" s="3">
        <v>5</v>
      </c>
      <c r="H345" s="3">
        <v>0</v>
      </c>
      <c r="I345" t="s">
        <v>248</v>
      </c>
      <c r="J345" t="s">
        <v>248</v>
      </c>
      <c r="K345" t="s">
        <v>245</v>
      </c>
      <c r="L345" t="s">
        <v>251</v>
      </c>
      <c r="M345" t="s">
        <v>244</v>
      </c>
    </row>
    <row r="346" spans="1:17" x14ac:dyDescent="0.25">
      <c r="A346" t="str">
        <f t="shared" si="23"/>
        <v>D XI</v>
      </c>
      <c r="B346" s="47">
        <v>29988</v>
      </c>
      <c r="C346" t="s">
        <v>27</v>
      </c>
      <c r="D346" t="s">
        <v>93</v>
      </c>
      <c r="E346" s="3" t="s">
        <v>87</v>
      </c>
      <c r="F346" s="3" t="str">
        <f t="shared" si="22"/>
        <v>WON</v>
      </c>
      <c r="G346" s="3">
        <v>3</v>
      </c>
      <c r="H346" s="3">
        <v>0</v>
      </c>
      <c r="I346" t="s">
        <v>251</v>
      </c>
      <c r="J346" t="s">
        <v>251</v>
      </c>
      <c r="K346" t="s">
        <v>210</v>
      </c>
    </row>
    <row r="347" spans="1:17" x14ac:dyDescent="0.25">
      <c r="A347" t="str">
        <f t="shared" si="23"/>
        <v>D XI</v>
      </c>
      <c r="B347" s="47">
        <v>30002</v>
      </c>
      <c r="C347" t="s">
        <v>44</v>
      </c>
      <c r="D347" t="s">
        <v>88</v>
      </c>
      <c r="E347" s="3" t="s">
        <v>89</v>
      </c>
      <c r="F347" s="3" t="str">
        <f t="shared" si="22"/>
        <v>WON</v>
      </c>
      <c r="G347" s="3">
        <v>3</v>
      </c>
      <c r="H347" s="3">
        <v>1</v>
      </c>
      <c r="I347" t="s">
        <v>251</v>
      </c>
      <c r="J347" t="s">
        <v>251</v>
      </c>
      <c r="K347" t="s">
        <v>244</v>
      </c>
    </row>
    <row r="348" spans="1:17" x14ac:dyDescent="0.25">
      <c r="A348" t="str">
        <f t="shared" si="23"/>
        <v>D XI</v>
      </c>
      <c r="B348" s="47">
        <v>30009</v>
      </c>
      <c r="C348" t="s">
        <v>37</v>
      </c>
      <c r="D348" t="s">
        <v>93</v>
      </c>
      <c r="E348" s="3" t="s">
        <v>87</v>
      </c>
      <c r="F348" s="3" t="str">
        <f t="shared" si="22"/>
        <v>WON</v>
      </c>
      <c r="G348" s="3">
        <v>3</v>
      </c>
      <c r="H348" s="3">
        <v>0</v>
      </c>
      <c r="I348" t="s">
        <v>251</v>
      </c>
      <c r="J348" t="s">
        <v>250</v>
      </c>
      <c r="K348" t="s">
        <v>248</v>
      </c>
    </row>
    <row r="349" spans="1:17" x14ac:dyDescent="0.25">
      <c r="A349" t="str">
        <f t="shared" si="23"/>
        <v>D XI</v>
      </c>
      <c r="B349" s="47">
        <v>30016</v>
      </c>
      <c r="C349" t="s">
        <v>20</v>
      </c>
      <c r="D349" t="s">
        <v>93</v>
      </c>
      <c r="E349" s="3" t="s">
        <v>87</v>
      </c>
      <c r="F349" s="3" t="str">
        <f t="shared" si="22"/>
        <v>WON</v>
      </c>
      <c r="G349" s="3">
        <v>5</v>
      </c>
      <c r="H349" s="3">
        <v>0</v>
      </c>
      <c r="I349" t="s">
        <v>248</v>
      </c>
      <c r="J349" t="s">
        <v>248</v>
      </c>
      <c r="K349" t="s">
        <v>248</v>
      </c>
      <c r="L349" t="s">
        <v>247</v>
      </c>
      <c r="M349" t="s">
        <v>245</v>
      </c>
    </row>
    <row r="350" spans="1:17" x14ac:dyDescent="0.25">
      <c r="A350" t="str">
        <f t="shared" si="23"/>
        <v>D XI</v>
      </c>
      <c r="B350" s="47">
        <v>30023</v>
      </c>
      <c r="C350" t="s">
        <v>70</v>
      </c>
      <c r="D350" t="s">
        <v>88</v>
      </c>
      <c r="E350" s="3" t="s">
        <v>89</v>
      </c>
      <c r="F350" s="3" t="str">
        <f t="shared" si="22"/>
        <v>LOST</v>
      </c>
      <c r="G350" s="3">
        <v>1</v>
      </c>
      <c r="H350" s="3">
        <v>4</v>
      </c>
      <c r="I350" t="s">
        <v>247</v>
      </c>
    </row>
    <row r="351" spans="1:17" x14ac:dyDescent="0.25">
      <c r="A351" t="str">
        <f t="shared" si="23"/>
        <v>D XI</v>
      </c>
      <c r="B351" s="47">
        <v>30030</v>
      </c>
      <c r="C351" t="s">
        <v>71</v>
      </c>
      <c r="D351" t="s">
        <v>93</v>
      </c>
      <c r="E351" s="3" t="s">
        <v>89</v>
      </c>
      <c r="F351" s="3" t="str">
        <f t="shared" si="22"/>
        <v>WON</v>
      </c>
      <c r="G351" s="3">
        <v>1</v>
      </c>
      <c r="H351" s="3">
        <v>0</v>
      </c>
      <c r="I351" t="s">
        <v>250</v>
      </c>
    </row>
    <row r="352" spans="1:17" x14ac:dyDescent="0.25">
      <c r="A352" t="str">
        <f t="shared" si="23"/>
        <v>D XI</v>
      </c>
      <c r="B352" s="47">
        <v>30030</v>
      </c>
      <c r="C352" t="s">
        <v>71</v>
      </c>
      <c r="D352" t="s">
        <v>93</v>
      </c>
      <c r="E352" s="3" t="s">
        <v>87</v>
      </c>
      <c r="F352" s="3" t="str">
        <f t="shared" si="22"/>
        <v>WON</v>
      </c>
      <c r="G352" s="3">
        <v>3</v>
      </c>
      <c r="H352" s="3">
        <v>0</v>
      </c>
      <c r="I352" t="s">
        <v>146</v>
      </c>
      <c r="J352" t="s">
        <v>146</v>
      </c>
      <c r="K352" t="s">
        <v>244</v>
      </c>
    </row>
    <row r="353" spans="1:18" x14ac:dyDescent="0.25">
      <c r="A353" t="str">
        <f t="shared" si="23"/>
        <v>D XI</v>
      </c>
      <c r="B353" s="47">
        <v>30037</v>
      </c>
      <c r="C353" t="s">
        <v>43</v>
      </c>
      <c r="D353" t="s">
        <v>93</v>
      </c>
      <c r="E353" s="3" t="s">
        <v>89</v>
      </c>
      <c r="F353" s="3" t="str">
        <f t="shared" si="22"/>
        <v>WON</v>
      </c>
      <c r="G353" s="3">
        <v>2</v>
      </c>
      <c r="H353" s="3">
        <v>0</v>
      </c>
      <c r="I353" t="s">
        <v>244</v>
      </c>
      <c r="J353" t="s">
        <v>244</v>
      </c>
    </row>
    <row r="354" spans="1:18" x14ac:dyDescent="0.25">
      <c r="A354" t="str">
        <f t="shared" si="23"/>
        <v>D XI</v>
      </c>
      <c r="B354" s="47">
        <v>30037</v>
      </c>
      <c r="C354" t="s">
        <v>43</v>
      </c>
      <c r="D354" t="s">
        <v>93</v>
      </c>
      <c r="E354" s="3" t="s">
        <v>87</v>
      </c>
      <c r="F354" s="3" t="str">
        <f t="shared" si="22"/>
        <v>WON</v>
      </c>
      <c r="G354" s="3">
        <v>2</v>
      </c>
      <c r="H354" s="3">
        <v>0</v>
      </c>
      <c r="I354" t="s">
        <v>244</v>
      </c>
      <c r="J354" t="s">
        <v>248</v>
      </c>
    </row>
    <row r="355" spans="1:18" x14ac:dyDescent="0.25">
      <c r="A355" t="str">
        <f t="shared" si="23"/>
        <v>D XI</v>
      </c>
      <c r="B355" s="47">
        <v>30044</v>
      </c>
      <c r="C355" t="s">
        <v>76</v>
      </c>
      <c r="D355" t="s">
        <v>93</v>
      </c>
      <c r="E355" s="3" t="s">
        <v>87</v>
      </c>
      <c r="F355" s="3" t="str">
        <f t="shared" si="22"/>
        <v>WON</v>
      </c>
      <c r="G355" s="3">
        <v>3</v>
      </c>
      <c r="H355" s="3">
        <v>0</v>
      </c>
      <c r="I355" t="s">
        <v>248</v>
      </c>
      <c r="J355" t="s">
        <v>248</v>
      </c>
      <c r="K355" t="s">
        <v>210</v>
      </c>
    </row>
    <row r="356" spans="1:18" x14ac:dyDescent="0.25">
      <c r="A356" t="str">
        <f t="shared" si="23"/>
        <v>D XI</v>
      </c>
      <c r="B356" s="48">
        <v>30058</v>
      </c>
      <c r="C356" t="s">
        <v>29</v>
      </c>
      <c r="D356" t="s">
        <v>93</v>
      </c>
      <c r="E356" s="3" t="s">
        <v>89</v>
      </c>
      <c r="F356" s="3" t="str">
        <f t="shared" si="22"/>
        <v>WON</v>
      </c>
      <c r="G356" s="3">
        <v>4</v>
      </c>
      <c r="H356" s="3">
        <v>0</v>
      </c>
      <c r="I356" t="s">
        <v>250</v>
      </c>
      <c r="J356" t="s">
        <v>252</v>
      </c>
      <c r="K356" t="s">
        <v>243</v>
      </c>
      <c r="L356" t="s">
        <v>245</v>
      </c>
    </row>
    <row r="357" spans="1:18" x14ac:dyDescent="0.25">
      <c r="A357" t="str">
        <f t="shared" si="23"/>
        <v>D XI</v>
      </c>
      <c r="B357" s="48">
        <v>30059</v>
      </c>
      <c r="C357" t="s">
        <v>29</v>
      </c>
      <c r="D357" t="s">
        <v>93</v>
      </c>
      <c r="E357" s="3" t="s">
        <v>87</v>
      </c>
      <c r="F357" s="3" t="str">
        <f t="shared" si="22"/>
        <v>WON</v>
      </c>
      <c r="G357" s="3">
        <v>4</v>
      </c>
      <c r="H357" s="3">
        <v>2</v>
      </c>
      <c r="I357" t="s">
        <v>251</v>
      </c>
      <c r="J357" t="s">
        <v>251</v>
      </c>
      <c r="K357" t="s">
        <v>244</v>
      </c>
      <c r="L357" t="s">
        <v>111</v>
      </c>
    </row>
    <row r="358" spans="1:18" x14ac:dyDescent="0.25">
      <c r="A358" t="str">
        <f t="shared" si="23"/>
        <v>D XI</v>
      </c>
      <c r="B358" s="48">
        <v>30065</v>
      </c>
      <c r="C358" t="s">
        <v>37</v>
      </c>
      <c r="D358" t="s">
        <v>93</v>
      </c>
      <c r="E358" s="3" t="s">
        <v>89</v>
      </c>
      <c r="F358" s="3" t="str">
        <f t="shared" si="22"/>
        <v>WON</v>
      </c>
      <c r="G358" s="3">
        <v>9</v>
      </c>
      <c r="H358" s="3">
        <v>0</v>
      </c>
      <c r="I358" t="s">
        <v>243</v>
      </c>
      <c r="J358" t="s">
        <v>253</v>
      </c>
      <c r="K358" t="s">
        <v>253</v>
      </c>
      <c r="L358" t="s">
        <v>210</v>
      </c>
      <c r="M358" t="s">
        <v>210</v>
      </c>
      <c r="N358" t="s">
        <v>210</v>
      </c>
      <c r="O358" t="s">
        <v>247</v>
      </c>
      <c r="P358" t="s">
        <v>251</v>
      </c>
      <c r="Q358" t="s">
        <v>111</v>
      </c>
    </row>
    <row r="359" spans="1:18" x14ac:dyDescent="0.25">
      <c r="B359" s="58" t="s">
        <v>254</v>
      </c>
      <c r="C359" s="59"/>
      <c r="D359" s="59"/>
      <c r="E359" s="59"/>
      <c r="F359" s="59"/>
      <c r="G359" s="59"/>
      <c r="H359" s="59"/>
    </row>
    <row r="360" spans="1:18" x14ac:dyDescent="0.25">
      <c r="B360" s="46" t="s">
        <v>81</v>
      </c>
      <c r="C360" s="6" t="s">
        <v>82</v>
      </c>
      <c r="D360" s="6" t="s">
        <v>83</v>
      </c>
      <c r="E360" s="7" t="s">
        <v>84</v>
      </c>
      <c r="F360" s="7" t="s">
        <v>85</v>
      </c>
      <c r="G360" s="8" t="s">
        <v>86</v>
      </c>
      <c r="H360" s="8" t="s">
        <v>87</v>
      </c>
      <c r="I360" s="63" t="s">
        <v>371</v>
      </c>
      <c r="J360" s="63"/>
      <c r="K360" s="63"/>
      <c r="L360" s="63"/>
      <c r="M360" s="63"/>
      <c r="N360" s="63"/>
      <c r="O360" s="63"/>
      <c r="P360" s="63"/>
      <c r="Q360" s="63"/>
      <c r="R360" s="63"/>
    </row>
    <row r="361" spans="1:18" x14ac:dyDescent="0.25">
      <c r="A361" t="str">
        <f>$B$359</f>
        <v>E XI</v>
      </c>
      <c r="B361" s="47">
        <v>29845</v>
      </c>
      <c r="C361" t="s">
        <v>9</v>
      </c>
      <c r="D361" t="s">
        <v>91</v>
      </c>
      <c r="E361" s="3" t="s">
        <v>89</v>
      </c>
      <c r="F361" s="3" t="str">
        <f>IF(G361&gt;H361,"WON",IF(H361&gt;G361,"LOST","DREW"))</f>
        <v>LOST</v>
      </c>
      <c r="G361" s="3">
        <v>2</v>
      </c>
      <c r="H361" s="3">
        <v>5</v>
      </c>
      <c r="I361" t="s">
        <v>255</v>
      </c>
      <c r="J361" t="s">
        <v>256</v>
      </c>
    </row>
    <row r="362" spans="1:18" x14ac:dyDescent="0.25">
      <c r="A362" t="str">
        <f t="shared" ref="A362:A383" si="24">$B$359</f>
        <v>E XI</v>
      </c>
      <c r="B362" s="47">
        <v>29855</v>
      </c>
      <c r="C362" t="s">
        <v>70</v>
      </c>
      <c r="D362" t="s">
        <v>93</v>
      </c>
      <c r="E362" s="3" t="s">
        <v>87</v>
      </c>
      <c r="F362" s="3" t="str">
        <f t="shared" ref="F362:F383" si="25">IF(G362&gt;H362,"WON",IF(H362&gt;G362,"LOST","DREW"))</f>
        <v>LOST</v>
      </c>
      <c r="G362" s="3">
        <v>0</v>
      </c>
      <c r="H362" s="3">
        <v>7</v>
      </c>
    </row>
    <row r="363" spans="1:18" x14ac:dyDescent="0.25">
      <c r="A363" t="str">
        <f t="shared" si="24"/>
        <v>E XI</v>
      </c>
      <c r="B363" s="47">
        <v>29862</v>
      </c>
      <c r="C363" t="s">
        <v>6</v>
      </c>
      <c r="D363" t="s">
        <v>93</v>
      </c>
      <c r="E363" s="3" t="s">
        <v>89</v>
      </c>
      <c r="F363" s="3" t="str">
        <f t="shared" si="25"/>
        <v>WON</v>
      </c>
      <c r="G363" s="3">
        <v>8</v>
      </c>
      <c r="H363" s="3">
        <v>4</v>
      </c>
      <c r="I363" t="s">
        <v>257</v>
      </c>
      <c r="J363" t="s">
        <v>257</v>
      </c>
      <c r="K363" t="s">
        <v>257</v>
      </c>
      <c r="L363" t="s">
        <v>176</v>
      </c>
      <c r="M363" t="s">
        <v>176</v>
      </c>
      <c r="N363" t="s">
        <v>258</v>
      </c>
      <c r="O363" t="s">
        <v>259</v>
      </c>
      <c r="P363" t="s">
        <v>260</v>
      </c>
    </row>
    <row r="364" spans="1:18" x14ac:dyDescent="0.25">
      <c r="A364" t="str">
        <f t="shared" si="24"/>
        <v>E XI</v>
      </c>
      <c r="B364" s="47">
        <v>29869</v>
      </c>
      <c r="C364" t="s">
        <v>11</v>
      </c>
      <c r="D364" t="s">
        <v>91</v>
      </c>
      <c r="E364" s="3" t="s">
        <v>89</v>
      </c>
      <c r="F364" s="3" t="str">
        <f t="shared" si="25"/>
        <v>WON</v>
      </c>
      <c r="G364" s="3">
        <v>4</v>
      </c>
      <c r="H364" s="3">
        <v>2</v>
      </c>
      <c r="I364" t="s">
        <v>259</v>
      </c>
      <c r="J364" t="s">
        <v>257</v>
      </c>
      <c r="K364" t="s">
        <v>255</v>
      </c>
      <c r="L364" t="s">
        <v>210</v>
      </c>
    </row>
    <row r="365" spans="1:18" x14ac:dyDescent="0.25">
      <c r="A365" t="str">
        <f t="shared" si="24"/>
        <v>E XI</v>
      </c>
      <c r="B365" s="47">
        <v>29876</v>
      </c>
      <c r="C365" t="s">
        <v>9</v>
      </c>
      <c r="D365" t="s">
        <v>91</v>
      </c>
      <c r="E365" s="3" t="s">
        <v>87</v>
      </c>
      <c r="F365" s="3" t="str">
        <f t="shared" si="25"/>
        <v>WON</v>
      </c>
      <c r="G365" s="3">
        <v>8</v>
      </c>
      <c r="H365" s="3">
        <v>0</v>
      </c>
      <c r="I365" t="s">
        <v>259</v>
      </c>
      <c r="J365" t="s">
        <v>259</v>
      </c>
      <c r="K365" t="s">
        <v>259</v>
      </c>
      <c r="L365" t="s">
        <v>257</v>
      </c>
      <c r="M365" t="s">
        <v>257</v>
      </c>
      <c r="N365" t="s">
        <v>255</v>
      </c>
      <c r="O365" t="s">
        <v>255</v>
      </c>
      <c r="P365" t="s">
        <v>261</v>
      </c>
    </row>
    <row r="366" spans="1:18" x14ac:dyDescent="0.25">
      <c r="A366" t="str">
        <f t="shared" si="24"/>
        <v>E XI</v>
      </c>
      <c r="B366" s="47">
        <v>29883</v>
      </c>
      <c r="C366" t="s">
        <v>76</v>
      </c>
      <c r="D366" t="s">
        <v>93</v>
      </c>
      <c r="E366" s="3" t="s">
        <v>87</v>
      </c>
      <c r="F366" s="3" t="str">
        <f t="shared" si="25"/>
        <v>WON</v>
      </c>
      <c r="G366" s="3">
        <v>2</v>
      </c>
      <c r="H366" s="3">
        <v>1</v>
      </c>
      <c r="I366" t="s">
        <v>259</v>
      </c>
      <c r="J366" t="s">
        <v>257</v>
      </c>
    </row>
    <row r="367" spans="1:18" x14ac:dyDescent="0.25">
      <c r="A367" t="str">
        <f t="shared" si="24"/>
        <v>E XI</v>
      </c>
      <c r="B367" s="47">
        <v>29890</v>
      </c>
      <c r="C367" t="s">
        <v>44</v>
      </c>
      <c r="D367" t="s">
        <v>88</v>
      </c>
      <c r="E367" s="3" t="s">
        <v>89</v>
      </c>
      <c r="F367" s="3" t="str">
        <f t="shared" si="25"/>
        <v>LOST</v>
      </c>
      <c r="G367" s="3">
        <v>1</v>
      </c>
      <c r="H367" s="3">
        <v>5</v>
      </c>
      <c r="I367" t="s">
        <v>257</v>
      </c>
    </row>
    <row r="368" spans="1:18" x14ac:dyDescent="0.25">
      <c r="A368" t="str">
        <f t="shared" si="24"/>
        <v>E XI</v>
      </c>
      <c r="B368" s="47">
        <v>29897</v>
      </c>
      <c r="C368" t="s">
        <v>73</v>
      </c>
      <c r="D368" t="s">
        <v>93</v>
      </c>
      <c r="E368" s="3" t="s">
        <v>89</v>
      </c>
      <c r="F368" s="3" t="str">
        <f t="shared" si="25"/>
        <v>WON</v>
      </c>
      <c r="G368" s="3">
        <v>2</v>
      </c>
      <c r="H368" s="3">
        <v>1</v>
      </c>
      <c r="I368" t="s">
        <v>257</v>
      </c>
      <c r="J368" t="s">
        <v>260</v>
      </c>
    </row>
    <row r="369" spans="1:18" x14ac:dyDescent="0.25">
      <c r="A369" t="str">
        <f t="shared" si="24"/>
        <v>E XI</v>
      </c>
      <c r="B369" s="47">
        <v>29904</v>
      </c>
      <c r="C369" t="s">
        <v>38</v>
      </c>
      <c r="D369" t="s">
        <v>93</v>
      </c>
      <c r="E369" s="3" t="s">
        <v>87</v>
      </c>
      <c r="F369" s="3" t="str">
        <f t="shared" si="25"/>
        <v>DREW</v>
      </c>
      <c r="G369" s="3">
        <v>2</v>
      </c>
      <c r="H369" s="3">
        <v>2</v>
      </c>
      <c r="I369" t="s">
        <v>262</v>
      </c>
      <c r="J369" t="s">
        <v>260</v>
      </c>
    </row>
    <row r="370" spans="1:18" x14ac:dyDescent="0.25">
      <c r="A370" t="str">
        <f t="shared" si="24"/>
        <v>E XI</v>
      </c>
      <c r="B370" s="47">
        <v>29911</v>
      </c>
      <c r="C370" t="s">
        <v>4</v>
      </c>
      <c r="D370" t="s">
        <v>93</v>
      </c>
      <c r="E370" s="3" t="s">
        <v>87</v>
      </c>
      <c r="F370" s="3" t="str">
        <f t="shared" si="25"/>
        <v>LOST</v>
      </c>
      <c r="G370" s="3">
        <v>0</v>
      </c>
      <c r="H370" s="3">
        <v>3</v>
      </c>
    </row>
    <row r="371" spans="1:18" x14ac:dyDescent="0.25">
      <c r="A371" t="str">
        <f t="shared" si="24"/>
        <v>E XI</v>
      </c>
      <c r="B371" s="47">
        <v>29918</v>
      </c>
      <c r="C371" t="s">
        <v>43</v>
      </c>
      <c r="D371" t="s">
        <v>93</v>
      </c>
      <c r="E371" s="3" t="s">
        <v>87</v>
      </c>
      <c r="F371" s="3" t="str">
        <f t="shared" si="25"/>
        <v>WON</v>
      </c>
      <c r="G371" s="3">
        <v>6</v>
      </c>
      <c r="H371" s="3">
        <v>3</v>
      </c>
      <c r="I371" t="s">
        <v>150</v>
      </c>
      <c r="J371" t="s">
        <v>150</v>
      </c>
      <c r="K371" t="s">
        <v>150</v>
      </c>
      <c r="L371" t="s">
        <v>259</v>
      </c>
      <c r="M371" t="s">
        <v>259</v>
      </c>
      <c r="N371" t="s">
        <v>257</v>
      </c>
    </row>
    <row r="372" spans="1:18" x14ac:dyDescent="0.25">
      <c r="A372" t="str">
        <f t="shared" si="24"/>
        <v>E XI</v>
      </c>
      <c r="B372" s="47">
        <v>29925</v>
      </c>
      <c r="C372" t="s">
        <v>4</v>
      </c>
      <c r="D372" t="s">
        <v>93</v>
      </c>
      <c r="E372" s="3" t="s">
        <v>89</v>
      </c>
      <c r="F372" s="3" t="str">
        <f t="shared" si="25"/>
        <v>LOST</v>
      </c>
      <c r="G372" s="3">
        <v>2</v>
      </c>
      <c r="H372" s="3">
        <v>4</v>
      </c>
      <c r="I372" t="s">
        <v>206</v>
      </c>
      <c r="J372" t="s">
        <v>255</v>
      </c>
    </row>
    <row r="373" spans="1:18" x14ac:dyDescent="0.25">
      <c r="A373" t="str">
        <f t="shared" si="24"/>
        <v>E XI</v>
      </c>
      <c r="B373" s="61">
        <v>29974</v>
      </c>
      <c r="C373" s="62" t="s">
        <v>39</v>
      </c>
      <c r="D373" s="62" t="s">
        <v>91</v>
      </c>
      <c r="E373" s="60" t="s">
        <v>89</v>
      </c>
      <c r="F373" s="60" t="str">
        <f t="shared" si="25"/>
        <v>WON</v>
      </c>
      <c r="G373" s="60">
        <v>13</v>
      </c>
      <c r="H373" s="60">
        <v>0</v>
      </c>
      <c r="I373" t="s">
        <v>257</v>
      </c>
      <c r="J373" t="s">
        <v>257</v>
      </c>
      <c r="K373" t="s">
        <v>257</v>
      </c>
      <c r="L373" t="s">
        <v>257</v>
      </c>
      <c r="M373" t="s">
        <v>257</v>
      </c>
      <c r="N373" t="s">
        <v>206</v>
      </c>
      <c r="O373" t="s">
        <v>206</v>
      </c>
      <c r="P373" t="s">
        <v>206</v>
      </c>
      <c r="Q373" t="s">
        <v>263</v>
      </c>
      <c r="R373" t="s">
        <v>263</v>
      </c>
    </row>
    <row r="374" spans="1:18" x14ac:dyDescent="0.25">
      <c r="B374" s="61"/>
      <c r="C374" s="62"/>
      <c r="D374" s="62"/>
      <c r="E374" s="60"/>
      <c r="F374" s="60"/>
      <c r="G374" s="60"/>
      <c r="H374" s="60"/>
      <c r="I374" t="s">
        <v>255</v>
      </c>
      <c r="J374" t="s">
        <v>264</v>
      </c>
      <c r="K374" t="s">
        <v>264</v>
      </c>
    </row>
    <row r="375" spans="1:18" x14ac:dyDescent="0.25">
      <c r="A375" t="str">
        <f t="shared" si="24"/>
        <v>E XI</v>
      </c>
      <c r="B375" s="47">
        <v>29981</v>
      </c>
      <c r="C375" t="s">
        <v>38</v>
      </c>
      <c r="D375" t="s">
        <v>93</v>
      </c>
      <c r="E375" s="3" t="s">
        <v>89</v>
      </c>
      <c r="F375" s="3" t="str">
        <f t="shared" si="25"/>
        <v>WON</v>
      </c>
      <c r="G375" s="3">
        <v>4</v>
      </c>
      <c r="H375" s="3">
        <v>1</v>
      </c>
      <c r="I375" t="s">
        <v>257</v>
      </c>
      <c r="J375" t="s">
        <v>255</v>
      </c>
      <c r="K375" t="s">
        <v>206</v>
      </c>
      <c r="L375" t="s">
        <v>260</v>
      </c>
    </row>
    <row r="376" spans="1:18" x14ac:dyDescent="0.25">
      <c r="A376" t="str">
        <f t="shared" si="24"/>
        <v>E XI</v>
      </c>
      <c r="B376" s="47">
        <v>29988</v>
      </c>
      <c r="C376" t="s">
        <v>63</v>
      </c>
      <c r="D376" t="s">
        <v>91</v>
      </c>
      <c r="E376" s="3" t="s">
        <v>89</v>
      </c>
      <c r="F376" s="3" t="str">
        <f t="shared" si="25"/>
        <v>LOST</v>
      </c>
      <c r="G376" s="3">
        <v>3</v>
      </c>
      <c r="H376" s="3">
        <v>5</v>
      </c>
      <c r="I376" t="s">
        <v>265</v>
      </c>
      <c r="J376" t="s">
        <v>263</v>
      </c>
      <c r="K376" t="s">
        <v>264</v>
      </c>
    </row>
    <row r="377" spans="1:18" x14ac:dyDescent="0.25">
      <c r="A377" t="str">
        <f t="shared" si="24"/>
        <v>E XI</v>
      </c>
      <c r="B377" s="47">
        <v>30002</v>
      </c>
      <c r="C377" t="s">
        <v>6</v>
      </c>
      <c r="D377" t="s">
        <v>93</v>
      </c>
      <c r="E377" s="3" t="s">
        <v>87</v>
      </c>
      <c r="F377" s="3" t="str">
        <f t="shared" si="25"/>
        <v>WON</v>
      </c>
      <c r="G377" s="3">
        <v>5</v>
      </c>
      <c r="H377" s="3">
        <v>1</v>
      </c>
      <c r="I377" t="s">
        <v>206</v>
      </c>
      <c r="J377" t="s">
        <v>206</v>
      </c>
      <c r="K377" t="s">
        <v>257</v>
      </c>
      <c r="L377" t="s">
        <v>264</v>
      </c>
      <c r="M377" t="s">
        <v>176</v>
      </c>
    </row>
    <row r="378" spans="1:18" x14ac:dyDescent="0.25">
      <c r="A378" t="str">
        <f t="shared" si="24"/>
        <v>E XI</v>
      </c>
      <c r="B378" s="47">
        <v>30009</v>
      </c>
      <c r="C378" t="s">
        <v>76</v>
      </c>
      <c r="D378" t="s">
        <v>93</v>
      </c>
      <c r="E378" s="3" t="s">
        <v>89</v>
      </c>
      <c r="F378" s="3" t="str">
        <f t="shared" si="25"/>
        <v>WON</v>
      </c>
      <c r="G378" s="3">
        <v>8</v>
      </c>
      <c r="H378" s="3">
        <v>0</v>
      </c>
      <c r="I378" t="s">
        <v>257</v>
      </c>
      <c r="J378" t="s">
        <v>257</v>
      </c>
      <c r="K378" t="s">
        <v>176</v>
      </c>
      <c r="L378" t="s">
        <v>176</v>
      </c>
      <c r="M378" t="s">
        <v>260</v>
      </c>
      <c r="N378" t="s">
        <v>263</v>
      </c>
      <c r="O378" t="s">
        <v>261</v>
      </c>
      <c r="P378" t="s">
        <v>206</v>
      </c>
    </row>
    <row r="379" spans="1:18" x14ac:dyDescent="0.25">
      <c r="A379" t="str">
        <f t="shared" si="24"/>
        <v>E XI</v>
      </c>
      <c r="B379" s="47">
        <v>30016</v>
      </c>
      <c r="C379" t="s">
        <v>40</v>
      </c>
      <c r="D379" t="s">
        <v>93</v>
      </c>
      <c r="E379" s="3" t="s">
        <v>89</v>
      </c>
      <c r="F379" s="3" t="str">
        <f t="shared" si="25"/>
        <v>LOST</v>
      </c>
      <c r="G379" s="3">
        <v>0</v>
      </c>
      <c r="H379" s="3">
        <v>1</v>
      </c>
    </row>
    <row r="380" spans="1:18" x14ac:dyDescent="0.25">
      <c r="A380" t="str">
        <f t="shared" si="24"/>
        <v>E XI</v>
      </c>
      <c r="B380" s="47">
        <v>30023</v>
      </c>
      <c r="C380" t="s">
        <v>43</v>
      </c>
      <c r="D380" t="s">
        <v>93</v>
      </c>
      <c r="E380" s="3" t="s">
        <v>89</v>
      </c>
      <c r="F380" s="3" t="str">
        <f t="shared" si="25"/>
        <v>WON</v>
      </c>
      <c r="G380" s="3">
        <v>5</v>
      </c>
      <c r="H380" s="3">
        <v>2</v>
      </c>
      <c r="I380" t="s">
        <v>263</v>
      </c>
      <c r="J380" t="s">
        <v>263</v>
      </c>
      <c r="K380" t="s">
        <v>263</v>
      </c>
      <c r="L380" t="s">
        <v>206</v>
      </c>
      <c r="M380" t="s">
        <v>257</v>
      </c>
    </row>
    <row r="381" spans="1:18" x14ac:dyDescent="0.25">
      <c r="A381" t="str">
        <f t="shared" si="24"/>
        <v>E XI</v>
      </c>
      <c r="B381" s="47">
        <v>30037</v>
      </c>
      <c r="C381" t="s">
        <v>70</v>
      </c>
      <c r="D381" t="s">
        <v>93</v>
      </c>
      <c r="E381" s="3" t="s">
        <v>89</v>
      </c>
      <c r="F381" s="3" t="str">
        <f t="shared" si="25"/>
        <v>LOST</v>
      </c>
      <c r="G381" s="3">
        <v>2</v>
      </c>
      <c r="H381" s="3">
        <v>4</v>
      </c>
      <c r="I381" t="s">
        <v>259</v>
      </c>
      <c r="J381" t="s">
        <v>260</v>
      </c>
    </row>
    <row r="382" spans="1:18" x14ac:dyDescent="0.25">
      <c r="A382" t="str">
        <f t="shared" si="24"/>
        <v>E XI</v>
      </c>
      <c r="B382" s="47">
        <v>30044</v>
      </c>
      <c r="C382" t="s">
        <v>40</v>
      </c>
      <c r="D382" t="s">
        <v>93</v>
      </c>
      <c r="E382" s="3" t="s">
        <v>87</v>
      </c>
      <c r="F382" s="3" t="str">
        <f t="shared" si="25"/>
        <v>WON</v>
      </c>
      <c r="G382" s="3">
        <v>3</v>
      </c>
      <c r="H382" s="3">
        <v>1</v>
      </c>
      <c r="I382" t="s">
        <v>259</v>
      </c>
      <c r="J382" t="s">
        <v>259</v>
      </c>
      <c r="K382" t="s">
        <v>176</v>
      </c>
    </row>
    <row r="383" spans="1:18" x14ac:dyDescent="0.25">
      <c r="A383" t="str">
        <f t="shared" si="24"/>
        <v>E XI</v>
      </c>
      <c r="B383" s="48">
        <v>30056</v>
      </c>
      <c r="C383" t="s">
        <v>73</v>
      </c>
      <c r="D383" t="s">
        <v>93</v>
      </c>
      <c r="E383" s="3" t="s">
        <v>87</v>
      </c>
      <c r="F383" s="3" t="str">
        <f t="shared" si="25"/>
        <v>WON</v>
      </c>
      <c r="G383" s="3">
        <v>7</v>
      </c>
      <c r="H383" s="3">
        <v>4</v>
      </c>
      <c r="I383" t="s">
        <v>259</v>
      </c>
      <c r="J383" t="s">
        <v>259</v>
      </c>
      <c r="K383" t="s">
        <v>257</v>
      </c>
      <c r="L383" t="s">
        <v>257</v>
      </c>
      <c r="M383" t="s">
        <v>257</v>
      </c>
      <c r="N383" t="s">
        <v>261</v>
      </c>
      <c r="O383" t="s">
        <v>146</v>
      </c>
    </row>
    <row r="384" spans="1:18" x14ac:dyDescent="0.25">
      <c r="B384" s="58" t="s">
        <v>266</v>
      </c>
      <c r="C384" s="59"/>
      <c r="D384" s="59"/>
      <c r="E384" s="59"/>
      <c r="F384" s="59"/>
      <c r="G384" s="59"/>
      <c r="H384" s="59"/>
    </row>
    <row r="385" spans="1:18" x14ac:dyDescent="0.25">
      <c r="B385" s="46" t="s">
        <v>81</v>
      </c>
      <c r="C385" s="6" t="s">
        <v>82</v>
      </c>
      <c r="D385" s="6" t="s">
        <v>83</v>
      </c>
      <c r="E385" s="7" t="s">
        <v>84</v>
      </c>
      <c r="F385" s="7" t="s">
        <v>85</v>
      </c>
      <c r="G385" s="8" t="s">
        <v>86</v>
      </c>
      <c r="H385" s="8" t="s">
        <v>87</v>
      </c>
      <c r="I385" s="63" t="s">
        <v>371</v>
      </c>
      <c r="J385" s="63"/>
      <c r="K385" s="63"/>
      <c r="L385" s="63"/>
      <c r="M385" s="63"/>
      <c r="N385" s="63"/>
      <c r="O385" s="63"/>
      <c r="P385" s="63"/>
      <c r="Q385" s="63"/>
      <c r="R385" s="63"/>
    </row>
    <row r="386" spans="1:18" x14ac:dyDescent="0.25">
      <c r="A386" t="str">
        <f>$B$384</f>
        <v>F  XI</v>
      </c>
      <c r="B386" s="47">
        <v>29837</v>
      </c>
      <c r="C386" t="s">
        <v>267</v>
      </c>
      <c r="D386" t="s">
        <v>91</v>
      </c>
      <c r="E386" s="3" t="s">
        <v>89</v>
      </c>
      <c r="F386" s="3" t="str">
        <f t="shared" ref="F386:F411" si="26">IF(G386&gt;H386,"WON",IF(H386&gt;G386,"LOST","DREW"))</f>
        <v>LOST</v>
      </c>
      <c r="G386" s="3">
        <v>1</v>
      </c>
      <c r="H386" s="3">
        <v>6</v>
      </c>
      <c r="I386" t="s">
        <v>243</v>
      </c>
    </row>
    <row r="387" spans="1:18" x14ac:dyDescent="0.25">
      <c r="A387" t="str">
        <f t="shared" ref="A387:A411" si="27">$B$384</f>
        <v>F  XI</v>
      </c>
      <c r="B387" s="47">
        <v>29855</v>
      </c>
      <c r="C387" t="s">
        <v>43</v>
      </c>
      <c r="D387" t="s">
        <v>93</v>
      </c>
      <c r="E387" s="3" t="s">
        <v>89</v>
      </c>
      <c r="F387" s="3" t="str">
        <f t="shared" si="26"/>
        <v>DREW</v>
      </c>
      <c r="G387" s="3">
        <v>2</v>
      </c>
      <c r="H387" s="3">
        <v>2</v>
      </c>
      <c r="I387" t="s">
        <v>146</v>
      </c>
      <c r="J387" t="s">
        <v>268</v>
      </c>
    </row>
    <row r="388" spans="1:18" x14ac:dyDescent="0.25">
      <c r="A388" t="str">
        <f t="shared" si="27"/>
        <v>F  XI</v>
      </c>
      <c r="B388" s="47">
        <v>29862</v>
      </c>
      <c r="C388" t="s">
        <v>37</v>
      </c>
      <c r="D388" t="s">
        <v>91</v>
      </c>
      <c r="E388" s="3" t="s">
        <v>89</v>
      </c>
      <c r="F388" s="3" t="str">
        <f t="shared" si="26"/>
        <v>WON</v>
      </c>
      <c r="G388" s="3">
        <v>6</v>
      </c>
      <c r="H388" s="3">
        <v>2</v>
      </c>
      <c r="I388" t="s">
        <v>146</v>
      </c>
      <c r="J388" t="s">
        <v>146</v>
      </c>
      <c r="K388" t="s">
        <v>146</v>
      </c>
      <c r="L388" t="s">
        <v>269</v>
      </c>
      <c r="M388" t="s">
        <v>269</v>
      </c>
      <c r="N388" t="s">
        <v>210</v>
      </c>
    </row>
    <row r="389" spans="1:18" x14ac:dyDescent="0.25">
      <c r="A389" t="str">
        <f t="shared" si="27"/>
        <v>F  XI</v>
      </c>
      <c r="B389" s="47">
        <v>29869</v>
      </c>
      <c r="C389" t="s">
        <v>1</v>
      </c>
      <c r="D389" t="s">
        <v>91</v>
      </c>
      <c r="E389" s="3" t="s">
        <v>89</v>
      </c>
      <c r="F389" s="3" t="str">
        <f t="shared" si="26"/>
        <v>LOST</v>
      </c>
      <c r="G389" s="3">
        <v>4</v>
      </c>
      <c r="H389" s="3">
        <v>7</v>
      </c>
      <c r="I389" t="s">
        <v>146</v>
      </c>
      <c r="J389" t="s">
        <v>146</v>
      </c>
      <c r="K389" t="s">
        <v>270</v>
      </c>
      <c r="L389" t="s">
        <v>271</v>
      </c>
    </row>
    <row r="390" spans="1:18" x14ac:dyDescent="0.25">
      <c r="A390" t="str">
        <f t="shared" si="27"/>
        <v>F  XI</v>
      </c>
      <c r="B390" s="47">
        <v>29876</v>
      </c>
      <c r="C390" t="s">
        <v>15</v>
      </c>
      <c r="D390" t="s">
        <v>93</v>
      </c>
      <c r="E390" s="3" t="s">
        <v>89</v>
      </c>
      <c r="F390" s="3" t="str">
        <f t="shared" si="26"/>
        <v>LOST</v>
      </c>
      <c r="G390" s="3">
        <v>2</v>
      </c>
      <c r="H390" s="3">
        <v>4</v>
      </c>
      <c r="I390" t="s">
        <v>268</v>
      </c>
      <c r="J390" t="s">
        <v>272</v>
      </c>
    </row>
    <row r="391" spans="1:18" x14ac:dyDescent="0.25">
      <c r="A391" t="str">
        <f t="shared" si="27"/>
        <v>F  XI</v>
      </c>
      <c r="B391" s="47">
        <v>29883</v>
      </c>
      <c r="C391" t="s">
        <v>273</v>
      </c>
      <c r="D391" t="s">
        <v>91</v>
      </c>
      <c r="E391" s="3" t="s">
        <v>89</v>
      </c>
      <c r="F391" s="3" t="str">
        <f t="shared" si="26"/>
        <v>LOST</v>
      </c>
      <c r="G391" s="3">
        <v>1</v>
      </c>
      <c r="H391" s="3">
        <v>6</v>
      </c>
      <c r="I391" t="s">
        <v>274</v>
      </c>
    </row>
    <row r="392" spans="1:18" x14ac:dyDescent="0.25">
      <c r="A392" t="str">
        <f t="shared" si="27"/>
        <v>F  XI</v>
      </c>
      <c r="B392" s="47">
        <v>29890</v>
      </c>
      <c r="C392" t="s">
        <v>4</v>
      </c>
      <c r="D392" t="s">
        <v>88</v>
      </c>
      <c r="E392" s="3" t="s">
        <v>89</v>
      </c>
      <c r="F392" s="3" t="str">
        <f t="shared" si="26"/>
        <v>LOST</v>
      </c>
      <c r="G392" s="3">
        <v>2</v>
      </c>
      <c r="H392" s="3">
        <v>7</v>
      </c>
      <c r="I392" t="s">
        <v>275</v>
      </c>
      <c r="J392" t="s">
        <v>268</v>
      </c>
    </row>
    <row r="393" spans="1:18" x14ac:dyDescent="0.25">
      <c r="A393" t="str">
        <f t="shared" si="27"/>
        <v>F  XI</v>
      </c>
      <c r="B393" s="47">
        <v>29897</v>
      </c>
      <c r="C393" t="s">
        <v>43</v>
      </c>
      <c r="D393" t="s">
        <v>91</v>
      </c>
      <c r="E393" s="3" t="s">
        <v>87</v>
      </c>
      <c r="F393" s="3" t="str">
        <f t="shared" si="26"/>
        <v>WON</v>
      </c>
      <c r="G393" s="3">
        <v>6</v>
      </c>
      <c r="H393" s="3">
        <v>2</v>
      </c>
      <c r="I393" t="s">
        <v>276</v>
      </c>
      <c r="J393" t="s">
        <v>276</v>
      </c>
      <c r="K393" t="s">
        <v>275</v>
      </c>
      <c r="L393" t="s">
        <v>275</v>
      </c>
      <c r="M393" t="s">
        <v>277</v>
      </c>
      <c r="N393" t="s">
        <v>274</v>
      </c>
    </row>
    <row r="394" spans="1:18" x14ac:dyDescent="0.25">
      <c r="A394" t="str">
        <f t="shared" si="27"/>
        <v>F  XI</v>
      </c>
      <c r="B394" s="47">
        <v>29904</v>
      </c>
      <c r="C394" t="s">
        <v>267</v>
      </c>
      <c r="D394" t="s">
        <v>93</v>
      </c>
      <c r="E394" s="3" t="s">
        <v>87</v>
      </c>
      <c r="F394" s="3" t="str">
        <f t="shared" si="26"/>
        <v>LOST</v>
      </c>
      <c r="G394" s="3">
        <v>0</v>
      </c>
      <c r="H394" s="3">
        <v>6</v>
      </c>
    </row>
    <row r="395" spans="1:18" x14ac:dyDescent="0.25">
      <c r="A395" t="str">
        <f t="shared" si="27"/>
        <v>F  XI</v>
      </c>
      <c r="B395" s="47">
        <v>29911</v>
      </c>
      <c r="C395" t="s">
        <v>65</v>
      </c>
      <c r="D395" t="s">
        <v>93</v>
      </c>
      <c r="E395" s="3" t="s">
        <v>89</v>
      </c>
      <c r="F395" s="3" t="str">
        <f t="shared" si="26"/>
        <v>LOST</v>
      </c>
      <c r="G395" s="3">
        <v>2</v>
      </c>
      <c r="H395" s="3">
        <v>9</v>
      </c>
      <c r="I395" t="s">
        <v>275</v>
      </c>
      <c r="J395" t="s">
        <v>146</v>
      </c>
    </row>
    <row r="396" spans="1:18" x14ac:dyDescent="0.25">
      <c r="A396" t="str">
        <f t="shared" si="27"/>
        <v>F  XI</v>
      </c>
      <c r="B396" s="47">
        <v>29918</v>
      </c>
      <c r="C396" t="s">
        <v>43</v>
      </c>
      <c r="D396" t="s">
        <v>93</v>
      </c>
      <c r="E396" s="3" t="s">
        <v>89</v>
      </c>
      <c r="F396" s="3" t="str">
        <f t="shared" si="26"/>
        <v>LOST</v>
      </c>
      <c r="G396" s="3">
        <v>1</v>
      </c>
      <c r="H396" s="3">
        <v>3</v>
      </c>
      <c r="I396" t="s">
        <v>274</v>
      </c>
    </row>
    <row r="397" spans="1:18" x14ac:dyDescent="0.25">
      <c r="A397" t="str">
        <f t="shared" si="27"/>
        <v>F  XI</v>
      </c>
      <c r="B397" s="47">
        <v>29925</v>
      </c>
      <c r="C397" t="s">
        <v>37</v>
      </c>
      <c r="D397" t="s">
        <v>93</v>
      </c>
      <c r="E397" s="3" t="s">
        <v>87</v>
      </c>
      <c r="F397" s="3" t="str">
        <f t="shared" si="26"/>
        <v>LOST</v>
      </c>
      <c r="G397" s="3">
        <v>1</v>
      </c>
      <c r="H397" s="3">
        <v>6</v>
      </c>
      <c r="I397" t="s">
        <v>274</v>
      </c>
    </row>
    <row r="398" spans="1:18" x14ac:dyDescent="0.25">
      <c r="A398" t="str">
        <f t="shared" si="27"/>
        <v>F  XI</v>
      </c>
      <c r="B398" s="47">
        <v>29974</v>
      </c>
      <c r="C398" t="s">
        <v>15</v>
      </c>
      <c r="D398" t="s">
        <v>93</v>
      </c>
      <c r="E398" s="3" t="s">
        <v>87</v>
      </c>
      <c r="F398" s="3" t="str">
        <f t="shared" si="26"/>
        <v>LOST</v>
      </c>
      <c r="G398" s="3">
        <v>0</v>
      </c>
      <c r="H398" s="3">
        <v>2</v>
      </c>
    </row>
    <row r="399" spans="1:18" x14ac:dyDescent="0.25">
      <c r="A399" t="str">
        <f t="shared" si="27"/>
        <v>F  XI</v>
      </c>
      <c r="B399" s="47">
        <v>29981</v>
      </c>
      <c r="C399" t="s">
        <v>43</v>
      </c>
      <c r="D399" t="s">
        <v>93</v>
      </c>
      <c r="E399" s="3" t="s">
        <v>87</v>
      </c>
      <c r="F399" s="3" t="str">
        <f t="shared" si="26"/>
        <v>LOST</v>
      </c>
      <c r="G399" s="3">
        <v>0</v>
      </c>
      <c r="H399" s="3">
        <v>2</v>
      </c>
    </row>
    <row r="400" spans="1:18" x14ac:dyDescent="0.25">
      <c r="A400" t="str">
        <f t="shared" si="27"/>
        <v>F  XI</v>
      </c>
      <c r="B400" s="47">
        <v>29988</v>
      </c>
      <c r="C400" t="s">
        <v>278</v>
      </c>
      <c r="D400" t="s">
        <v>91</v>
      </c>
      <c r="E400" s="3" t="s">
        <v>89</v>
      </c>
      <c r="F400" s="3" t="str">
        <f t="shared" si="26"/>
        <v>DREW</v>
      </c>
      <c r="G400" s="3">
        <v>2</v>
      </c>
      <c r="H400" s="3">
        <v>2</v>
      </c>
      <c r="I400" t="s">
        <v>274</v>
      </c>
      <c r="J400" t="s">
        <v>165</v>
      </c>
    </row>
    <row r="401" spans="1:18" x14ac:dyDescent="0.25">
      <c r="A401" t="str">
        <f t="shared" si="27"/>
        <v>F  XI</v>
      </c>
      <c r="B401" s="47">
        <v>29995</v>
      </c>
      <c r="C401" t="s">
        <v>52</v>
      </c>
      <c r="D401" t="s">
        <v>91</v>
      </c>
      <c r="E401" s="3" t="s">
        <v>87</v>
      </c>
      <c r="F401" s="3" t="str">
        <f t="shared" si="26"/>
        <v>WON</v>
      </c>
      <c r="G401" s="3">
        <v>4</v>
      </c>
      <c r="H401" s="3">
        <v>2</v>
      </c>
      <c r="I401" t="s">
        <v>165</v>
      </c>
      <c r="J401" t="s">
        <v>165</v>
      </c>
      <c r="K401" t="s">
        <v>279</v>
      </c>
      <c r="L401" t="s">
        <v>275</v>
      </c>
    </row>
    <row r="402" spans="1:18" x14ac:dyDescent="0.25">
      <c r="A402" t="str">
        <f t="shared" si="27"/>
        <v>F  XI</v>
      </c>
      <c r="B402" s="47">
        <v>30002</v>
      </c>
      <c r="C402" t="s">
        <v>280</v>
      </c>
      <c r="D402" t="s">
        <v>93</v>
      </c>
      <c r="E402" s="3" t="s">
        <v>89</v>
      </c>
      <c r="F402" s="3" t="str">
        <f t="shared" si="26"/>
        <v>LOST</v>
      </c>
      <c r="G402" s="3">
        <v>1</v>
      </c>
      <c r="H402" s="3">
        <v>5</v>
      </c>
      <c r="I402" t="s">
        <v>276</v>
      </c>
    </row>
    <row r="403" spans="1:18" x14ac:dyDescent="0.25">
      <c r="A403" t="str">
        <f t="shared" si="27"/>
        <v>F  XI</v>
      </c>
      <c r="B403" s="47">
        <v>30002</v>
      </c>
      <c r="C403" t="s">
        <v>280</v>
      </c>
      <c r="D403" t="s">
        <v>93</v>
      </c>
      <c r="E403" s="3" t="s">
        <v>87</v>
      </c>
      <c r="F403" s="3" t="str">
        <f t="shared" si="26"/>
        <v>LOST</v>
      </c>
      <c r="G403" s="3">
        <v>0</v>
      </c>
      <c r="H403" s="3">
        <v>7</v>
      </c>
    </row>
    <row r="404" spans="1:18" x14ac:dyDescent="0.25">
      <c r="A404" t="str">
        <f t="shared" si="27"/>
        <v>F  XI</v>
      </c>
      <c r="B404" s="47">
        <v>30009</v>
      </c>
      <c r="C404" t="s">
        <v>65</v>
      </c>
      <c r="D404" t="s">
        <v>93</v>
      </c>
      <c r="E404" s="3" t="s">
        <v>87</v>
      </c>
      <c r="F404" s="3" t="str">
        <f t="shared" si="26"/>
        <v>LOST</v>
      </c>
      <c r="G404" s="3">
        <v>1</v>
      </c>
      <c r="H404" s="3">
        <v>2</v>
      </c>
      <c r="I404" t="s">
        <v>272</v>
      </c>
    </row>
    <row r="405" spans="1:18" x14ac:dyDescent="0.25">
      <c r="A405" t="str">
        <f t="shared" si="27"/>
        <v>F  XI</v>
      </c>
      <c r="B405" s="47">
        <v>30016</v>
      </c>
      <c r="C405" t="s">
        <v>15</v>
      </c>
      <c r="D405" t="s">
        <v>93</v>
      </c>
      <c r="E405" s="3" t="s">
        <v>87</v>
      </c>
      <c r="F405" s="3" t="str">
        <f t="shared" si="26"/>
        <v>LOST</v>
      </c>
      <c r="G405" s="3">
        <v>2</v>
      </c>
      <c r="H405" s="3">
        <v>10</v>
      </c>
      <c r="I405" t="s">
        <v>281</v>
      </c>
      <c r="J405" t="s">
        <v>282</v>
      </c>
    </row>
    <row r="406" spans="1:18" x14ac:dyDescent="0.25">
      <c r="A406" t="str">
        <f t="shared" si="27"/>
        <v>F  XI</v>
      </c>
      <c r="B406" s="47">
        <v>30023</v>
      </c>
      <c r="C406" t="s">
        <v>267</v>
      </c>
      <c r="D406" t="s">
        <v>93</v>
      </c>
      <c r="E406" s="3" t="s">
        <v>89</v>
      </c>
      <c r="F406" s="3" t="str">
        <f t="shared" si="26"/>
        <v>LOST</v>
      </c>
      <c r="G406" s="3">
        <v>0</v>
      </c>
      <c r="H406" s="3">
        <v>1</v>
      </c>
    </row>
    <row r="407" spans="1:18" x14ac:dyDescent="0.25">
      <c r="A407" t="str">
        <f t="shared" si="27"/>
        <v>F  XI</v>
      </c>
      <c r="B407" s="47">
        <v>30023</v>
      </c>
      <c r="C407" t="s">
        <v>267</v>
      </c>
      <c r="D407" t="s">
        <v>93</v>
      </c>
      <c r="E407" s="3" t="s">
        <v>87</v>
      </c>
      <c r="F407" s="3" t="str">
        <f t="shared" si="26"/>
        <v>LOST</v>
      </c>
      <c r="G407" s="3">
        <v>0</v>
      </c>
      <c r="H407" s="3">
        <v>3</v>
      </c>
    </row>
    <row r="408" spans="1:18" x14ac:dyDescent="0.25">
      <c r="A408" t="str">
        <f t="shared" si="27"/>
        <v>F  XI</v>
      </c>
      <c r="B408" s="47">
        <v>30030</v>
      </c>
      <c r="C408" t="s">
        <v>65</v>
      </c>
      <c r="D408" t="s">
        <v>93</v>
      </c>
      <c r="E408" s="3" t="s">
        <v>89</v>
      </c>
      <c r="F408" s="3" t="str">
        <f t="shared" si="26"/>
        <v>LOST</v>
      </c>
      <c r="G408" s="3">
        <v>1</v>
      </c>
      <c r="H408" s="3">
        <v>5</v>
      </c>
      <c r="I408" t="s">
        <v>282</v>
      </c>
    </row>
    <row r="409" spans="1:18" x14ac:dyDescent="0.25">
      <c r="A409" t="str">
        <f t="shared" si="27"/>
        <v>F  XI</v>
      </c>
      <c r="B409" s="47">
        <v>30037</v>
      </c>
      <c r="C409" t="s">
        <v>37</v>
      </c>
      <c r="D409" t="s">
        <v>93</v>
      </c>
      <c r="E409" s="3" t="s">
        <v>89</v>
      </c>
      <c r="F409" s="3" t="str">
        <f t="shared" si="26"/>
        <v>LOST</v>
      </c>
      <c r="G409" s="3">
        <v>0</v>
      </c>
      <c r="H409" s="3">
        <v>1</v>
      </c>
    </row>
    <row r="410" spans="1:18" x14ac:dyDescent="0.25">
      <c r="A410" t="str">
        <f t="shared" si="27"/>
        <v>F  XI</v>
      </c>
      <c r="B410" s="47">
        <v>30044</v>
      </c>
      <c r="C410" t="s">
        <v>280</v>
      </c>
      <c r="D410" t="s">
        <v>93</v>
      </c>
      <c r="E410" s="3" t="s">
        <v>87</v>
      </c>
      <c r="F410" s="3" t="str">
        <f t="shared" si="26"/>
        <v>LOST</v>
      </c>
      <c r="G410" s="3">
        <v>0</v>
      </c>
      <c r="H410" s="3">
        <v>10</v>
      </c>
    </row>
    <row r="411" spans="1:18" x14ac:dyDescent="0.25">
      <c r="A411" t="str">
        <f t="shared" si="27"/>
        <v>F  XI</v>
      </c>
      <c r="B411" s="48">
        <v>30058</v>
      </c>
      <c r="C411" t="s">
        <v>37</v>
      </c>
      <c r="D411" t="s">
        <v>93</v>
      </c>
      <c r="E411" s="3" t="s">
        <v>89</v>
      </c>
      <c r="F411" s="3" t="str">
        <f t="shared" si="26"/>
        <v>DREW</v>
      </c>
      <c r="G411" s="3">
        <v>6</v>
      </c>
      <c r="H411" s="3">
        <v>6</v>
      </c>
      <c r="I411" t="s">
        <v>282</v>
      </c>
      <c r="J411" t="s">
        <v>283</v>
      </c>
      <c r="K411" t="s">
        <v>203</v>
      </c>
      <c r="L411" t="s">
        <v>284</v>
      </c>
      <c r="M411" t="s">
        <v>276</v>
      </c>
      <c r="N411" t="s">
        <v>264</v>
      </c>
    </row>
    <row r="412" spans="1:18" x14ac:dyDescent="0.25">
      <c r="B412" s="58" t="s">
        <v>285</v>
      </c>
      <c r="C412" s="59"/>
      <c r="D412" s="59"/>
      <c r="E412" s="59"/>
      <c r="F412" s="59"/>
      <c r="G412" s="59"/>
      <c r="H412" s="59"/>
    </row>
    <row r="413" spans="1:18" x14ac:dyDescent="0.25">
      <c r="B413" s="46" t="s">
        <v>81</v>
      </c>
      <c r="C413" s="6" t="s">
        <v>82</v>
      </c>
      <c r="D413" s="6" t="s">
        <v>83</v>
      </c>
      <c r="E413" s="7" t="s">
        <v>84</v>
      </c>
      <c r="F413" s="7" t="s">
        <v>85</v>
      </c>
      <c r="G413" s="8" t="s">
        <v>86</v>
      </c>
      <c r="H413" s="8" t="s">
        <v>87</v>
      </c>
      <c r="I413" s="63" t="s">
        <v>371</v>
      </c>
      <c r="J413" s="63"/>
      <c r="K413" s="63"/>
      <c r="L413" s="63"/>
      <c r="M413" s="63"/>
      <c r="N413" s="63"/>
      <c r="O413" s="63"/>
      <c r="P413" s="63"/>
      <c r="Q413" s="63"/>
      <c r="R413" s="63"/>
    </row>
    <row r="414" spans="1:18" x14ac:dyDescent="0.25">
      <c r="A414" t="str">
        <f>$B$412</f>
        <v>8B  XI</v>
      </c>
      <c r="B414" s="47">
        <v>29855</v>
      </c>
      <c r="C414" t="s">
        <v>51</v>
      </c>
      <c r="D414" t="s">
        <v>91</v>
      </c>
      <c r="E414" s="3" t="s">
        <v>89</v>
      </c>
      <c r="F414" s="3" t="str">
        <f>IF(G414&gt;H414,"WON",IF(H414&gt;G414,"LOST","DREW"))</f>
        <v>WON</v>
      </c>
      <c r="G414" s="17">
        <v>4</v>
      </c>
      <c r="H414" s="3">
        <v>1</v>
      </c>
      <c r="I414" t="s">
        <v>286</v>
      </c>
      <c r="J414" t="s">
        <v>287</v>
      </c>
      <c r="K414" t="s">
        <v>176</v>
      </c>
      <c r="L414" t="s">
        <v>288</v>
      </c>
    </row>
    <row r="415" spans="1:18" x14ac:dyDescent="0.25">
      <c r="A415" t="str">
        <f t="shared" ref="A415:A434" si="28">$B$412</f>
        <v>8B  XI</v>
      </c>
      <c r="B415" s="47">
        <v>29862</v>
      </c>
      <c r="C415" t="s">
        <v>6</v>
      </c>
      <c r="D415" t="s">
        <v>88</v>
      </c>
      <c r="E415" s="3" t="s">
        <v>89</v>
      </c>
      <c r="F415" s="3" t="str">
        <f t="shared" ref="F415:F434" si="29">IF(G415&gt;H415,"WON",IF(H415&gt;G415,"LOST","DREW"))</f>
        <v>LOST</v>
      </c>
      <c r="G415" s="17">
        <v>2</v>
      </c>
      <c r="H415" s="3">
        <v>10</v>
      </c>
      <c r="I415" t="s">
        <v>289</v>
      </c>
      <c r="J415" t="s">
        <v>288</v>
      </c>
    </row>
    <row r="416" spans="1:18" x14ac:dyDescent="0.25">
      <c r="A416" t="str">
        <f t="shared" si="28"/>
        <v>8B  XI</v>
      </c>
      <c r="B416" s="47">
        <v>29869</v>
      </c>
      <c r="C416" t="s">
        <v>32</v>
      </c>
      <c r="D416" t="s">
        <v>91</v>
      </c>
      <c r="E416" s="3" t="s">
        <v>87</v>
      </c>
      <c r="F416" s="3" t="str">
        <f t="shared" si="29"/>
        <v>WON</v>
      </c>
      <c r="G416" s="17">
        <v>2</v>
      </c>
      <c r="H416" s="3">
        <v>0</v>
      </c>
      <c r="I416" t="s">
        <v>290</v>
      </c>
      <c r="J416" t="s">
        <v>291</v>
      </c>
    </row>
    <row r="417" spans="1:14" x14ac:dyDescent="0.25">
      <c r="A417" t="str">
        <f t="shared" si="28"/>
        <v>8B  XI</v>
      </c>
      <c r="B417" s="47">
        <v>29876</v>
      </c>
      <c r="C417" t="s">
        <v>25</v>
      </c>
      <c r="D417" t="s">
        <v>91</v>
      </c>
      <c r="E417" s="3" t="s">
        <v>87</v>
      </c>
      <c r="F417" s="3" t="str">
        <f t="shared" si="29"/>
        <v>LOST</v>
      </c>
      <c r="G417" s="17">
        <v>1</v>
      </c>
      <c r="H417" s="3">
        <v>3</v>
      </c>
      <c r="I417" t="s">
        <v>111</v>
      </c>
    </row>
    <row r="418" spans="1:14" x14ac:dyDescent="0.25">
      <c r="A418" t="str">
        <f t="shared" si="28"/>
        <v>8B  XI</v>
      </c>
      <c r="B418" s="47">
        <v>29883</v>
      </c>
      <c r="C418" t="s">
        <v>292</v>
      </c>
      <c r="D418" t="s">
        <v>91</v>
      </c>
      <c r="E418" s="3" t="s">
        <v>87</v>
      </c>
      <c r="F418" s="3" t="str">
        <f t="shared" si="29"/>
        <v>WON</v>
      </c>
      <c r="G418" s="3">
        <v>6</v>
      </c>
      <c r="H418" s="3">
        <v>1</v>
      </c>
      <c r="I418" t="s">
        <v>290</v>
      </c>
      <c r="J418" t="s">
        <v>290</v>
      </c>
      <c r="K418" t="s">
        <v>289</v>
      </c>
      <c r="L418" t="s">
        <v>293</v>
      </c>
      <c r="M418" t="s">
        <v>294</v>
      </c>
      <c r="N418" t="s">
        <v>294</v>
      </c>
    </row>
    <row r="419" spans="1:14" x14ac:dyDescent="0.25">
      <c r="A419" t="str">
        <f t="shared" si="28"/>
        <v>8B  XI</v>
      </c>
      <c r="B419" s="47">
        <v>29890</v>
      </c>
      <c r="C419" t="s">
        <v>62</v>
      </c>
      <c r="D419" t="s">
        <v>91</v>
      </c>
      <c r="E419" s="3" t="s">
        <v>89</v>
      </c>
      <c r="F419" s="3" t="str">
        <f t="shared" si="29"/>
        <v>WON</v>
      </c>
      <c r="G419" s="3">
        <v>5</v>
      </c>
      <c r="H419" s="3">
        <v>0</v>
      </c>
      <c r="I419" t="s">
        <v>287</v>
      </c>
      <c r="J419" t="s">
        <v>287</v>
      </c>
      <c r="K419" t="s">
        <v>227</v>
      </c>
      <c r="L419" t="s">
        <v>227</v>
      </c>
      <c r="M419" t="s">
        <v>288</v>
      </c>
    </row>
    <row r="420" spans="1:14" x14ac:dyDescent="0.25">
      <c r="A420" t="str">
        <f t="shared" si="28"/>
        <v>8B  XI</v>
      </c>
      <c r="B420" s="47">
        <v>29897</v>
      </c>
      <c r="C420" t="s">
        <v>41</v>
      </c>
      <c r="D420" t="s">
        <v>91</v>
      </c>
      <c r="E420" s="3" t="s">
        <v>89</v>
      </c>
      <c r="F420" s="3" t="str">
        <f t="shared" si="29"/>
        <v>LOST</v>
      </c>
      <c r="G420" s="3">
        <v>1</v>
      </c>
      <c r="H420" s="3">
        <v>4</v>
      </c>
      <c r="I420" t="s">
        <v>289</v>
      </c>
    </row>
    <row r="421" spans="1:14" x14ac:dyDescent="0.25">
      <c r="A421" t="str">
        <f t="shared" si="28"/>
        <v>8B  XI</v>
      </c>
      <c r="B421" s="47">
        <v>29904</v>
      </c>
      <c r="C421" t="s">
        <v>25</v>
      </c>
      <c r="D421" t="s">
        <v>91</v>
      </c>
      <c r="E421" s="3" t="s">
        <v>89</v>
      </c>
      <c r="F421" s="3" t="str">
        <f t="shared" si="29"/>
        <v>WON</v>
      </c>
      <c r="G421" s="3">
        <v>6</v>
      </c>
      <c r="H421" s="3">
        <v>2</v>
      </c>
      <c r="I421" t="s">
        <v>290</v>
      </c>
      <c r="J421" t="s">
        <v>295</v>
      </c>
      <c r="K421" t="s">
        <v>296</v>
      </c>
      <c r="L421" t="s">
        <v>287</v>
      </c>
      <c r="M421" t="s">
        <v>289</v>
      </c>
      <c r="N421" t="s">
        <v>289</v>
      </c>
    </row>
    <row r="422" spans="1:14" x14ac:dyDescent="0.25">
      <c r="A422" t="str">
        <f t="shared" si="28"/>
        <v>8B  XI</v>
      </c>
      <c r="B422" s="47">
        <v>29911</v>
      </c>
      <c r="C422" t="s">
        <v>9</v>
      </c>
      <c r="D422" t="s">
        <v>91</v>
      </c>
      <c r="E422" s="3" t="s">
        <v>89</v>
      </c>
      <c r="F422" s="3" t="str">
        <f t="shared" si="29"/>
        <v>WON</v>
      </c>
      <c r="G422" s="3">
        <v>4</v>
      </c>
      <c r="H422" s="3">
        <v>3</v>
      </c>
      <c r="I422" t="s">
        <v>294</v>
      </c>
      <c r="J422" t="s">
        <v>294</v>
      </c>
      <c r="K422" t="s">
        <v>287</v>
      </c>
      <c r="L422" t="s">
        <v>297</v>
      </c>
    </row>
    <row r="423" spans="1:14" x14ac:dyDescent="0.25">
      <c r="A423" t="str">
        <f t="shared" si="28"/>
        <v>8B  XI</v>
      </c>
      <c r="B423" s="47">
        <v>29918</v>
      </c>
      <c r="C423" t="s">
        <v>33</v>
      </c>
      <c r="D423" t="s">
        <v>91</v>
      </c>
      <c r="E423" s="3" t="s">
        <v>89</v>
      </c>
      <c r="F423" s="3" t="str">
        <f t="shared" si="29"/>
        <v>LOST</v>
      </c>
      <c r="G423" s="3">
        <v>2</v>
      </c>
      <c r="H423" s="3">
        <v>3</v>
      </c>
      <c r="I423" t="s">
        <v>298</v>
      </c>
      <c r="J423" t="s">
        <v>298</v>
      </c>
    </row>
    <row r="424" spans="1:14" x14ac:dyDescent="0.25">
      <c r="A424" t="str">
        <f t="shared" si="28"/>
        <v>8B  XI</v>
      </c>
      <c r="B424" s="47">
        <v>29925</v>
      </c>
      <c r="C424" t="s">
        <v>25</v>
      </c>
      <c r="D424" t="s">
        <v>91</v>
      </c>
      <c r="E424" s="3" t="s">
        <v>89</v>
      </c>
      <c r="F424" s="3" t="str">
        <f t="shared" si="29"/>
        <v>WON</v>
      </c>
      <c r="G424" s="3">
        <v>3</v>
      </c>
      <c r="H424" s="3">
        <v>1</v>
      </c>
      <c r="I424" t="s">
        <v>288</v>
      </c>
      <c r="J424" t="s">
        <v>288</v>
      </c>
      <c r="K424" t="s">
        <v>289</v>
      </c>
    </row>
    <row r="425" spans="1:14" x14ac:dyDescent="0.25">
      <c r="A425" t="str">
        <f t="shared" si="28"/>
        <v>8B  XI</v>
      </c>
      <c r="B425" s="47">
        <v>29953</v>
      </c>
      <c r="C425" t="s">
        <v>78</v>
      </c>
      <c r="D425" t="s">
        <v>91</v>
      </c>
      <c r="E425" s="3" t="s">
        <v>87</v>
      </c>
      <c r="F425" s="3" t="str">
        <f t="shared" si="29"/>
        <v>WON</v>
      </c>
      <c r="G425" s="3">
        <v>6</v>
      </c>
      <c r="H425" s="3">
        <v>1</v>
      </c>
      <c r="I425" t="s">
        <v>294</v>
      </c>
      <c r="J425" t="s">
        <v>294</v>
      </c>
      <c r="K425" t="s">
        <v>294</v>
      </c>
      <c r="L425" t="s">
        <v>201</v>
      </c>
      <c r="M425" t="s">
        <v>201</v>
      </c>
      <c r="N425" t="s">
        <v>289</v>
      </c>
    </row>
    <row r="426" spans="1:14" x14ac:dyDescent="0.25">
      <c r="A426" t="str">
        <f t="shared" si="28"/>
        <v>8B  XI</v>
      </c>
      <c r="B426" s="47">
        <v>29974</v>
      </c>
      <c r="C426" t="s">
        <v>34</v>
      </c>
      <c r="D426" t="s">
        <v>91</v>
      </c>
      <c r="E426" s="3" t="s">
        <v>87</v>
      </c>
      <c r="F426" s="3" t="str">
        <f t="shared" si="29"/>
        <v>WON</v>
      </c>
      <c r="G426" s="3">
        <v>3</v>
      </c>
      <c r="H426" s="3">
        <v>2</v>
      </c>
      <c r="I426" t="s">
        <v>290</v>
      </c>
      <c r="J426" t="s">
        <v>173</v>
      </c>
      <c r="K426" t="s">
        <v>111</v>
      </c>
    </row>
    <row r="427" spans="1:14" x14ac:dyDescent="0.25">
      <c r="A427" t="str">
        <f t="shared" si="28"/>
        <v>8B  XI</v>
      </c>
      <c r="B427" s="47">
        <v>29981</v>
      </c>
      <c r="C427" t="s">
        <v>41</v>
      </c>
      <c r="D427" t="s">
        <v>91</v>
      </c>
      <c r="E427" s="3" t="s">
        <v>87</v>
      </c>
      <c r="F427" s="3" t="str">
        <f t="shared" si="29"/>
        <v>WON</v>
      </c>
      <c r="G427" s="3">
        <v>5</v>
      </c>
      <c r="H427" s="3">
        <v>0</v>
      </c>
      <c r="I427" t="s">
        <v>288</v>
      </c>
      <c r="J427" t="s">
        <v>288</v>
      </c>
      <c r="K427" t="s">
        <v>286</v>
      </c>
      <c r="L427" t="s">
        <v>287</v>
      </c>
      <c r="M427" t="s">
        <v>111</v>
      </c>
    </row>
    <row r="428" spans="1:14" x14ac:dyDescent="0.25">
      <c r="A428" t="str">
        <f t="shared" si="28"/>
        <v>8B  XI</v>
      </c>
      <c r="B428" s="47">
        <v>29988</v>
      </c>
      <c r="C428" t="s">
        <v>299</v>
      </c>
      <c r="D428" t="s">
        <v>91</v>
      </c>
      <c r="E428" s="3" t="s">
        <v>89</v>
      </c>
      <c r="F428" s="3" t="str">
        <f t="shared" si="29"/>
        <v>WON</v>
      </c>
      <c r="G428" s="3">
        <v>4</v>
      </c>
      <c r="H428" s="3">
        <v>2</v>
      </c>
      <c r="I428" t="s">
        <v>288</v>
      </c>
      <c r="J428" t="s">
        <v>288</v>
      </c>
      <c r="K428" t="s">
        <v>295</v>
      </c>
      <c r="L428" t="s">
        <v>289</v>
      </c>
    </row>
    <row r="429" spans="1:14" x14ac:dyDescent="0.25">
      <c r="A429" t="str">
        <f t="shared" si="28"/>
        <v>8B  XI</v>
      </c>
      <c r="B429" s="47">
        <v>29995</v>
      </c>
      <c r="C429" t="s">
        <v>62</v>
      </c>
      <c r="D429" t="s">
        <v>91</v>
      </c>
      <c r="E429" s="3" t="s">
        <v>87</v>
      </c>
      <c r="F429" s="3" t="str">
        <f t="shared" si="29"/>
        <v>LOST</v>
      </c>
      <c r="G429" s="3">
        <v>1</v>
      </c>
      <c r="H429" s="3">
        <v>2</v>
      </c>
      <c r="I429" t="s">
        <v>289</v>
      </c>
    </row>
    <row r="430" spans="1:14" x14ac:dyDescent="0.25">
      <c r="A430" t="str">
        <f t="shared" si="28"/>
        <v>8B  XI</v>
      </c>
      <c r="B430" s="47">
        <v>30002</v>
      </c>
      <c r="C430" t="s">
        <v>172</v>
      </c>
      <c r="D430" t="s">
        <v>91</v>
      </c>
      <c r="E430" s="3" t="s">
        <v>87</v>
      </c>
      <c r="F430" s="3" t="str">
        <f t="shared" si="29"/>
        <v>DREW</v>
      </c>
      <c r="G430" s="3">
        <v>2</v>
      </c>
      <c r="H430" s="3">
        <v>2</v>
      </c>
      <c r="I430" t="s">
        <v>289</v>
      </c>
      <c r="J430" t="s">
        <v>298</v>
      </c>
    </row>
    <row r="431" spans="1:14" x14ac:dyDescent="0.25">
      <c r="A431" t="str">
        <f t="shared" si="28"/>
        <v>8B  XI</v>
      </c>
      <c r="B431" s="47">
        <v>30016</v>
      </c>
      <c r="C431" t="s">
        <v>52</v>
      </c>
      <c r="D431" t="s">
        <v>91</v>
      </c>
      <c r="E431" s="3" t="s">
        <v>89</v>
      </c>
      <c r="F431" s="3" t="str">
        <f t="shared" si="29"/>
        <v>WON</v>
      </c>
      <c r="G431" s="3">
        <v>3</v>
      </c>
      <c r="H431" s="3">
        <v>2</v>
      </c>
      <c r="I431" t="s">
        <v>203</v>
      </c>
      <c r="J431" t="s">
        <v>289</v>
      </c>
      <c r="K431" t="s">
        <v>289</v>
      </c>
    </row>
    <row r="432" spans="1:14" x14ac:dyDescent="0.25">
      <c r="A432" t="str">
        <f t="shared" si="28"/>
        <v>8B  XI</v>
      </c>
      <c r="B432" s="47">
        <v>30023</v>
      </c>
      <c r="C432" t="s">
        <v>51</v>
      </c>
      <c r="D432" t="s">
        <v>91</v>
      </c>
      <c r="E432" s="3" t="s">
        <v>87</v>
      </c>
      <c r="F432" s="3" t="str">
        <f t="shared" si="29"/>
        <v>WON</v>
      </c>
      <c r="G432" s="3">
        <v>1</v>
      </c>
      <c r="H432" s="3">
        <v>0</v>
      </c>
      <c r="I432" t="s">
        <v>300</v>
      </c>
    </row>
    <row r="433" spans="1:18" x14ac:dyDescent="0.25">
      <c r="A433" t="str">
        <f t="shared" si="28"/>
        <v>8B  XI</v>
      </c>
      <c r="B433" s="47">
        <v>30030</v>
      </c>
      <c r="C433" t="s">
        <v>72</v>
      </c>
      <c r="D433" t="s">
        <v>91</v>
      </c>
      <c r="E433" s="3" t="s">
        <v>89</v>
      </c>
      <c r="F433" s="3" t="str">
        <f t="shared" si="29"/>
        <v>WON</v>
      </c>
      <c r="G433" s="3">
        <v>6</v>
      </c>
      <c r="H433" s="3">
        <v>2</v>
      </c>
      <c r="I433" t="s">
        <v>289</v>
      </c>
      <c r="J433" t="s">
        <v>289</v>
      </c>
      <c r="K433" t="s">
        <v>288</v>
      </c>
      <c r="L433" t="s">
        <v>301</v>
      </c>
      <c r="M433" t="s">
        <v>295</v>
      </c>
      <c r="N433" t="s">
        <v>298</v>
      </c>
    </row>
    <row r="434" spans="1:18" x14ac:dyDescent="0.25">
      <c r="A434" t="str">
        <f t="shared" si="28"/>
        <v>8B  XI</v>
      </c>
      <c r="B434" s="47">
        <v>30037</v>
      </c>
      <c r="C434" t="s">
        <v>25</v>
      </c>
      <c r="D434" t="s">
        <v>91</v>
      </c>
      <c r="E434" s="3" t="s">
        <v>89</v>
      </c>
      <c r="F434" s="3" t="str">
        <f t="shared" si="29"/>
        <v>WON</v>
      </c>
      <c r="G434" s="3">
        <v>3</v>
      </c>
      <c r="H434" s="3">
        <v>0</v>
      </c>
      <c r="I434" t="s">
        <v>288</v>
      </c>
      <c r="J434" t="s">
        <v>289</v>
      </c>
      <c r="K434" t="s">
        <v>302</v>
      </c>
    </row>
    <row r="435" spans="1:18" x14ac:dyDescent="0.25">
      <c r="B435" s="58" t="s">
        <v>303</v>
      </c>
      <c r="C435" s="59"/>
      <c r="D435" s="59"/>
      <c r="E435" s="59"/>
      <c r="F435" s="59"/>
      <c r="G435" s="59"/>
      <c r="H435" s="59"/>
    </row>
    <row r="436" spans="1:18" x14ac:dyDescent="0.25">
      <c r="B436" s="46" t="s">
        <v>81</v>
      </c>
      <c r="C436" s="6" t="s">
        <v>82</v>
      </c>
      <c r="D436" s="6" t="s">
        <v>83</v>
      </c>
      <c r="E436" s="7" t="s">
        <v>84</v>
      </c>
      <c r="F436" s="7" t="s">
        <v>85</v>
      </c>
      <c r="G436" s="8" t="s">
        <v>86</v>
      </c>
      <c r="H436" s="8" t="s">
        <v>87</v>
      </c>
      <c r="I436" s="63" t="s">
        <v>371</v>
      </c>
      <c r="J436" s="63"/>
      <c r="K436" s="63"/>
      <c r="L436" s="63"/>
      <c r="M436" s="63"/>
      <c r="N436" s="63"/>
      <c r="O436" s="63"/>
      <c r="P436" s="63"/>
      <c r="Q436" s="63"/>
      <c r="R436" s="63"/>
    </row>
    <row r="437" spans="1:18" x14ac:dyDescent="0.25">
      <c r="A437" t="str">
        <f>$B$435</f>
        <v>8C  XI</v>
      </c>
      <c r="B437" s="47">
        <v>29981</v>
      </c>
      <c r="C437" t="s">
        <v>52</v>
      </c>
      <c r="D437" t="s">
        <v>91</v>
      </c>
      <c r="E437" s="3" t="s">
        <v>87</v>
      </c>
      <c r="F437" s="3" t="str">
        <f t="shared" ref="F437:F442" si="30">IF(G437&gt;H437,"WON",IF(H437&gt;G437,"LOST","DREW"))</f>
        <v>LOST</v>
      </c>
      <c r="G437" s="3">
        <v>0</v>
      </c>
      <c r="H437" s="3">
        <v>8</v>
      </c>
    </row>
    <row r="438" spans="1:18" x14ac:dyDescent="0.25">
      <c r="A438" t="str">
        <f t="shared" ref="A438:A442" si="31">$B$435</f>
        <v>8C  XI</v>
      </c>
      <c r="B438" s="47">
        <v>29988</v>
      </c>
      <c r="C438" t="s">
        <v>292</v>
      </c>
      <c r="D438" t="s">
        <v>91</v>
      </c>
      <c r="E438" s="3" t="s">
        <v>87</v>
      </c>
      <c r="F438" s="3" t="str">
        <f t="shared" si="30"/>
        <v>DREW</v>
      </c>
      <c r="G438" s="3">
        <v>2</v>
      </c>
      <c r="H438" s="3">
        <v>2</v>
      </c>
      <c r="I438" t="s">
        <v>203</v>
      </c>
      <c r="J438" t="s">
        <v>203</v>
      </c>
    </row>
    <row r="439" spans="1:18" x14ac:dyDescent="0.25">
      <c r="A439" t="str">
        <f t="shared" si="31"/>
        <v>8C  XI</v>
      </c>
      <c r="B439" s="47">
        <v>29995</v>
      </c>
      <c r="C439" t="s">
        <v>304</v>
      </c>
      <c r="D439" t="s">
        <v>91</v>
      </c>
      <c r="E439" s="3" t="s">
        <v>87</v>
      </c>
      <c r="F439" s="3" t="str">
        <f t="shared" si="30"/>
        <v>LOST</v>
      </c>
      <c r="G439" s="3">
        <v>0</v>
      </c>
      <c r="H439" s="3">
        <v>11</v>
      </c>
    </row>
    <row r="440" spans="1:18" x14ac:dyDescent="0.25">
      <c r="A440" t="str">
        <f t="shared" si="31"/>
        <v>8C  XI</v>
      </c>
      <c r="B440" s="47">
        <v>43523</v>
      </c>
      <c r="C440" t="s">
        <v>3</v>
      </c>
      <c r="D440" t="s">
        <v>91</v>
      </c>
      <c r="E440" s="3" t="s">
        <v>89</v>
      </c>
      <c r="F440" s="3" t="str">
        <f t="shared" si="30"/>
        <v>DREW</v>
      </c>
      <c r="G440" s="3">
        <v>2</v>
      </c>
      <c r="H440" s="3">
        <v>2</v>
      </c>
      <c r="I440" t="s">
        <v>300</v>
      </c>
      <c r="J440" t="s">
        <v>300</v>
      </c>
    </row>
    <row r="441" spans="1:18" x14ac:dyDescent="0.25">
      <c r="A441" t="str">
        <f t="shared" si="31"/>
        <v>8C  XI</v>
      </c>
      <c r="B441" s="47">
        <v>30037</v>
      </c>
      <c r="C441" t="s">
        <v>32</v>
      </c>
      <c r="D441" t="s">
        <v>91</v>
      </c>
      <c r="E441" s="3" t="s">
        <v>89</v>
      </c>
      <c r="F441" s="3" t="str">
        <f t="shared" si="30"/>
        <v>LOST</v>
      </c>
      <c r="G441" s="3">
        <v>1</v>
      </c>
      <c r="H441" s="3">
        <v>11</v>
      </c>
      <c r="I441" t="s">
        <v>173</v>
      </c>
    </row>
    <row r="442" spans="1:18" x14ac:dyDescent="0.25">
      <c r="A442" t="str">
        <f t="shared" si="31"/>
        <v>8C  XI</v>
      </c>
      <c r="B442" s="47">
        <v>30044</v>
      </c>
      <c r="C442" t="s">
        <v>49</v>
      </c>
      <c r="D442" t="s">
        <v>91</v>
      </c>
      <c r="E442" s="3" t="s">
        <v>87</v>
      </c>
      <c r="F442" s="3" t="str">
        <f t="shared" si="30"/>
        <v>LOST</v>
      </c>
      <c r="G442" s="3">
        <v>1</v>
      </c>
      <c r="H442" s="3">
        <v>3</v>
      </c>
      <c r="I442" t="s">
        <v>281</v>
      </c>
    </row>
    <row r="443" spans="1:18" x14ac:dyDescent="0.25">
      <c r="B443" s="58" t="s">
        <v>305</v>
      </c>
      <c r="C443" s="59"/>
      <c r="D443" s="59"/>
      <c r="E443" s="59"/>
      <c r="F443" s="59"/>
      <c r="G443" s="59"/>
      <c r="H443" s="59"/>
    </row>
    <row r="444" spans="1:18" x14ac:dyDescent="0.25">
      <c r="B444" s="46" t="s">
        <v>81</v>
      </c>
      <c r="C444" s="6" t="s">
        <v>82</v>
      </c>
      <c r="D444" s="6" t="s">
        <v>83</v>
      </c>
      <c r="E444" s="7" t="s">
        <v>84</v>
      </c>
      <c r="F444" s="7" t="s">
        <v>85</v>
      </c>
      <c r="G444" s="8" t="s">
        <v>86</v>
      </c>
      <c r="H444" s="8" t="s">
        <v>87</v>
      </c>
      <c r="I444" s="63" t="s">
        <v>371</v>
      </c>
      <c r="J444" s="63"/>
      <c r="K444" s="63"/>
      <c r="L444" s="63"/>
      <c r="M444" s="63"/>
      <c r="N444" s="63"/>
      <c r="O444" s="63"/>
      <c r="P444" s="63"/>
      <c r="Q444" s="63"/>
      <c r="R444" s="63"/>
    </row>
    <row r="445" spans="1:18" x14ac:dyDescent="0.25">
      <c r="A445" t="str">
        <f>$B$443</f>
        <v>CAS  XI</v>
      </c>
      <c r="B445" s="47">
        <v>29862</v>
      </c>
      <c r="C445" t="s">
        <v>11</v>
      </c>
      <c r="D445" t="s">
        <v>91</v>
      </c>
      <c r="E445" s="3" t="s">
        <v>87</v>
      </c>
      <c r="F445" s="3" t="str">
        <f t="shared" ref="F445:F463" si="32">IF(G445&gt;H445,"WON",IF(H445&gt;G445,"LOST","DREW"))</f>
        <v>LOST</v>
      </c>
      <c r="G445" s="3">
        <v>1</v>
      </c>
      <c r="H445" s="3">
        <v>2</v>
      </c>
      <c r="I445" t="s">
        <v>306</v>
      </c>
    </row>
    <row r="446" spans="1:18" x14ac:dyDescent="0.25">
      <c r="A446" t="str">
        <f t="shared" ref="A446:A463" si="33">$B$443</f>
        <v>CAS  XI</v>
      </c>
      <c r="B446" s="47">
        <v>29869</v>
      </c>
      <c r="C446" t="s">
        <v>41</v>
      </c>
      <c r="D446" t="s">
        <v>91</v>
      </c>
      <c r="E446" s="3" t="s">
        <v>87</v>
      </c>
      <c r="F446" s="3" t="str">
        <f t="shared" si="32"/>
        <v>LOST</v>
      </c>
      <c r="G446" s="3">
        <v>1</v>
      </c>
      <c r="H446" s="3">
        <v>2</v>
      </c>
      <c r="I446" t="s">
        <v>306</v>
      </c>
    </row>
    <row r="447" spans="1:18" x14ac:dyDescent="0.25">
      <c r="A447" t="str">
        <f t="shared" si="33"/>
        <v>CAS  XI</v>
      </c>
      <c r="B447" s="47">
        <v>29876</v>
      </c>
      <c r="C447" t="s">
        <v>307</v>
      </c>
      <c r="D447" t="s">
        <v>88</v>
      </c>
      <c r="E447" s="3" t="s">
        <v>89</v>
      </c>
      <c r="F447" s="3" t="str">
        <f t="shared" si="32"/>
        <v>LOST</v>
      </c>
      <c r="G447" s="3">
        <v>2</v>
      </c>
      <c r="H447" s="3">
        <v>5</v>
      </c>
      <c r="I447" t="s">
        <v>265</v>
      </c>
      <c r="J447" t="s">
        <v>265</v>
      </c>
    </row>
    <row r="448" spans="1:18" x14ac:dyDescent="0.25">
      <c r="A448" t="str">
        <f t="shared" si="33"/>
        <v>CAS  XI</v>
      </c>
      <c r="B448" s="47">
        <v>29883</v>
      </c>
      <c r="C448" t="s">
        <v>59</v>
      </c>
      <c r="D448" t="s">
        <v>91</v>
      </c>
      <c r="E448" s="3" t="s">
        <v>89</v>
      </c>
      <c r="F448" s="3" t="str">
        <f t="shared" si="32"/>
        <v>LOST</v>
      </c>
      <c r="G448" s="3">
        <v>1</v>
      </c>
      <c r="H448" s="3">
        <v>2</v>
      </c>
      <c r="I448" t="s">
        <v>308</v>
      </c>
    </row>
    <row r="449" spans="1:15" x14ac:dyDescent="0.25">
      <c r="A449" t="str">
        <f t="shared" si="33"/>
        <v>CAS  XI</v>
      </c>
      <c r="B449" s="47">
        <v>29890</v>
      </c>
      <c r="C449" t="s">
        <v>72</v>
      </c>
      <c r="D449" t="s">
        <v>91</v>
      </c>
      <c r="E449" s="3" t="s">
        <v>87</v>
      </c>
      <c r="F449" s="3" t="str">
        <f t="shared" si="32"/>
        <v>WON</v>
      </c>
      <c r="G449" s="3">
        <v>2</v>
      </c>
      <c r="H449" s="3">
        <v>1</v>
      </c>
      <c r="I449" t="s">
        <v>309</v>
      </c>
      <c r="J449" t="s">
        <v>310</v>
      </c>
    </row>
    <row r="450" spans="1:15" x14ac:dyDescent="0.25">
      <c r="A450" t="str">
        <f t="shared" si="33"/>
        <v>CAS  XI</v>
      </c>
      <c r="B450" s="47">
        <v>29897</v>
      </c>
      <c r="C450" t="s">
        <v>311</v>
      </c>
      <c r="D450" t="s">
        <v>91</v>
      </c>
      <c r="E450" s="3" t="s">
        <v>89</v>
      </c>
      <c r="F450" s="3" t="str">
        <f t="shared" si="32"/>
        <v>DREW</v>
      </c>
      <c r="G450" s="3">
        <v>2</v>
      </c>
      <c r="H450" s="3">
        <v>2</v>
      </c>
      <c r="I450" t="s">
        <v>312</v>
      </c>
      <c r="J450" t="s">
        <v>313</v>
      </c>
    </row>
    <row r="451" spans="1:15" x14ac:dyDescent="0.25">
      <c r="A451" t="str">
        <f t="shared" si="33"/>
        <v>CAS  XI</v>
      </c>
      <c r="B451" s="47">
        <v>29904</v>
      </c>
      <c r="C451" t="s">
        <v>43</v>
      </c>
      <c r="D451" t="s">
        <v>91</v>
      </c>
      <c r="E451" s="3" t="s">
        <v>89</v>
      </c>
      <c r="F451" s="3" t="str">
        <f t="shared" si="32"/>
        <v>WON</v>
      </c>
      <c r="G451" s="3">
        <v>5</v>
      </c>
      <c r="H451" s="3">
        <v>4</v>
      </c>
      <c r="I451" t="s">
        <v>308</v>
      </c>
      <c r="J451" t="s">
        <v>308</v>
      </c>
      <c r="K451" t="s">
        <v>314</v>
      </c>
      <c r="L451" t="s">
        <v>315</v>
      </c>
      <c r="M451" t="s">
        <v>309</v>
      </c>
    </row>
    <row r="452" spans="1:15" x14ac:dyDescent="0.25">
      <c r="A452" t="str">
        <f t="shared" si="33"/>
        <v>CAS  XI</v>
      </c>
      <c r="B452" s="47">
        <v>29918</v>
      </c>
      <c r="C452" t="s">
        <v>55</v>
      </c>
      <c r="D452" t="s">
        <v>91</v>
      </c>
      <c r="E452" s="3" t="s">
        <v>89</v>
      </c>
      <c r="F452" s="3" t="str">
        <f t="shared" si="32"/>
        <v>LOST</v>
      </c>
      <c r="G452" s="3">
        <v>0</v>
      </c>
      <c r="H452" s="3">
        <v>1</v>
      </c>
    </row>
    <row r="453" spans="1:15" x14ac:dyDescent="0.25">
      <c r="A453" t="str">
        <f t="shared" si="33"/>
        <v>CAS  XI</v>
      </c>
      <c r="B453" s="47">
        <v>29925</v>
      </c>
      <c r="C453" t="s">
        <v>49</v>
      </c>
      <c r="D453" t="s">
        <v>91</v>
      </c>
      <c r="E453" s="3" t="s">
        <v>87</v>
      </c>
      <c r="F453" s="3" t="str">
        <f t="shared" si="32"/>
        <v>LOST</v>
      </c>
      <c r="G453" s="3">
        <v>2</v>
      </c>
      <c r="H453" s="3">
        <v>5</v>
      </c>
      <c r="I453" t="s">
        <v>316</v>
      </c>
      <c r="J453" t="s">
        <v>316</v>
      </c>
    </row>
    <row r="454" spans="1:15" x14ac:dyDescent="0.25">
      <c r="A454" t="str">
        <f t="shared" si="33"/>
        <v>CAS  XI</v>
      </c>
      <c r="B454" s="47">
        <v>29953</v>
      </c>
      <c r="C454" t="s">
        <v>11</v>
      </c>
      <c r="D454" t="s">
        <v>91</v>
      </c>
      <c r="E454" s="3" t="s">
        <v>87</v>
      </c>
      <c r="F454" s="3" t="str">
        <f t="shared" si="32"/>
        <v>LOST</v>
      </c>
      <c r="G454" s="3">
        <v>2</v>
      </c>
      <c r="H454" s="3">
        <v>3</v>
      </c>
      <c r="I454" t="s">
        <v>317</v>
      </c>
      <c r="J454" t="s">
        <v>306</v>
      </c>
    </row>
    <row r="455" spans="1:15" x14ac:dyDescent="0.25">
      <c r="A455" t="str">
        <f t="shared" si="33"/>
        <v>CAS  XI</v>
      </c>
      <c r="B455" s="47">
        <v>29974</v>
      </c>
      <c r="C455" t="s">
        <v>64</v>
      </c>
      <c r="D455" t="s">
        <v>91</v>
      </c>
      <c r="E455" s="3" t="s">
        <v>89</v>
      </c>
      <c r="F455" s="3" t="str">
        <f t="shared" si="32"/>
        <v>WON</v>
      </c>
      <c r="G455" s="3">
        <v>5</v>
      </c>
      <c r="H455" s="3">
        <v>3</v>
      </c>
      <c r="I455" t="s">
        <v>313</v>
      </c>
      <c r="J455" t="s">
        <v>313</v>
      </c>
      <c r="K455" t="s">
        <v>318</v>
      </c>
      <c r="L455" t="s">
        <v>316</v>
      </c>
      <c r="M455" t="s">
        <v>319</v>
      </c>
    </row>
    <row r="456" spans="1:15" x14ac:dyDescent="0.25">
      <c r="A456" t="str">
        <f t="shared" si="33"/>
        <v>CAS  XI</v>
      </c>
      <c r="B456" s="47">
        <v>29981</v>
      </c>
      <c r="C456" t="s">
        <v>17</v>
      </c>
      <c r="D456" t="s">
        <v>91</v>
      </c>
      <c r="E456" s="3" t="s">
        <v>89</v>
      </c>
      <c r="F456" s="3" t="str">
        <f t="shared" si="32"/>
        <v>WON</v>
      </c>
      <c r="G456" s="3">
        <v>1</v>
      </c>
      <c r="H456" s="3">
        <v>0</v>
      </c>
      <c r="I456" t="s">
        <v>308</v>
      </c>
    </row>
    <row r="457" spans="1:15" x14ac:dyDescent="0.25">
      <c r="A457" t="str">
        <f t="shared" si="33"/>
        <v>CAS  XI</v>
      </c>
      <c r="B457" s="47">
        <v>29988</v>
      </c>
      <c r="C457" t="s">
        <v>320</v>
      </c>
      <c r="D457" t="s">
        <v>91</v>
      </c>
      <c r="E457" s="3" t="s">
        <v>89</v>
      </c>
      <c r="F457" s="3" t="str">
        <f t="shared" si="32"/>
        <v>WON</v>
      </c>
      <c r="G457" s="3">
        <v>4</v>
      </c>
      <c r="H457" s="3">
        <v>1</v>
      </c>
      <c r="I457" t="s">
        <v>308</v>
      </c>
      <c r="J457" t="s">
        <v>313</v>
      </c>
      <c r="K457" t="s">
        <v>316</v>
      </c>
      <c r="L457" t="s">
        <v>316</v>
      </c>
    </row>
    <row r="458" spans="1:15" x14ac:dyDescent="0.25">
      <c r="A458" t="str">
        <f t="shared" si="33"/>
        <v>CAS  XI</v>
      </c>
      <c r="B458" s="47">
        <v>30002</v>
      </c>
      <c r="C458" t="s">
        <v>10</v>
      </c>
      <c r="D458" t="s">
        <v>91</v>
      </c>
      <c r="E458" s="3" t="s">
        <v>89</v>
      </c>
      <c r="F458" s="3" t="str">
        <f t="shared" si="32"/>
        <v>WON</v>
      </c>
      <c r="G458" s="3">
        <v>2</v>
      </c>
      <c r="H458" s="3">
        <v>0</v>
      </c>
      <c r="I458" t="s">
        <v>321</v>
      </c>
      <c r="J458" t="s">
        <v>306</v>
      </c>
    </row>
    <row r="459" spans="1:15" x14ac:dyDescent="0.25">
      <c r="A459" t="str">
        <f t="shared" si="33"/>
        <v>CAS  XI</v>
      </c>
      <c r="B459" s="47">
        <v>30009</v>
      </c>
      <c r="C459" t="s">
        <v>12</v>
      </c>
      <c r="D459" t="s">
        <v>91</v>
      </c>
      <c r="E459" s="3" t="s">
        <v>89</v>
      </c>
      <c r="F459" s="3" t="str">
        <f t="shared" si="32"/>
        <v>LOST</v>
      </c>
      <c r="G459" s="3">
        <v>2</v>
      </c>
      <c r="H459" s="3">
        <v>4</v>
      </c>
      <c r="I459" t="s">
        <v>315</v>
      </c>
      <c r="J459" t="s">
        <v>265</v>
      </c>
    </row>
    <row r="460" spans="1:15" x14ac:dyDescent="0.25">
      <c r="A460" t="str">
        <f t="shared" si="33"/>
        <v>CAS  XI</v>
      </c>
      <c r="B460" s="47">
        <v>30016</v>
      </c>
      <c r="C460" t="s">
        <v>7</v>
      </c>
      <c r="D460" t="s">
        <v>91</v>
      </c>
      <c r="E460" s="3" t="s">
        <v>87</v>
      </c>
      <c r="F460" s="3" t="str">
        <f t="shared" si="32"/>
        <v>LOST</v>
      </c>
      <c r="G460" s="3">
        <v>0</v>
      </c>
      <c r="H460" s="3">
        <v>3</v>
      </c>
    </row>
    <row r="461" spans="1:15" x14ac:dyDescent="0.25">
      <c r="A461" t="str">
        <f t="shared" si="33"/>
        <v>CAS  XI</v>
      </c>
      <c r="B461" s="47">
        <v>30023</v>
      </c>
      <c r="C461" t="s">
        <v>311</v>
      </c>
      <c r="D461" t="s">
        <v>91</v>
      </c>
      <c r="E461" s="3" t="s">
        <v>89</v>
      </c>
      <c r="F461" s="3" t="str">
        <f t="shared" si="32"/>
        <v>LOST</v>
      </c>
      <c r="G461" s="3">
        <v>2</v>
      </c>
      <c r="H461" s="3">
        <v>3</v>
      </c>
      <c r="I461" t="s">
        <v>322</v>
      </c>
      <c r="J461" t="s">
        <v>321</v>
      </c>
    </row>
    <row r="462" spans="1:15" x14ac:dyDescent="0.25">
      <c r="A462" t="str">
        <f t="shared" si="33"/>
        <v>CAS  XI</v>
      </c>
      <c r="B462" s="47">
        <v>30030</v>
      </c>
      <c r="C462" t="s">
        <v>64</v>
      </c>
      <c r="D462" t="s">
        <v>91</v>
      </c>
      <c r="E462" s="3" t="s">
        <v>87</v>
      </c>
      <c r="F462" s="3" t="str">
        <f t="shared" si="32"/>
        <v>LOST</v>
      </c>
      <c r="G462" s="3">
        <v>0</v>
      </c>
      <c r="H462" s="3">
        <v>4</v>
      </c>
    </row>
    <row r="463" spans="1:15" x14ac:dyDescent="0.25">
      <c r="A463" t="str">
        <f t="shared" si="33"/>
        <v>CAS  XI</v>
      </c>
      <c r="B463" s="47">
        <v>30037</v>
      </c>
      <c r="C463" t="s">
        <v>49</v>
      </c>
      <c r="D463" t="s">
        <v>91</v>
      </c>
      <c r="E463" s="3" t="s">
        <v>89</v>
      </c>
      <c r="F463" s="3" t="str">
        <f t="shared" si="32"/>
        <v>WON</v>
      </c>
      <c r="G463" s="3">
        <v>7</v>
      </c>
      <c r="H463" s="3">
        <v>1</v>
      </c>
      <c r="I463" t="s">
        <v>319</v>
      </c>
      <c r="J463" t="s">
        <v>319</v>
      </c>
      <c r="K463" t="s">
        <v>313</v>
      </c>
      <c r="L463" t="s">
        <v>313</v>
      </c>
      <c r="M463" t="s">
        <v>323</v>
      </c>
      <c r="N463" t="s">
        <v>318</v>
      </c>
      <c r="O463" t="s">
        <v>111</v>
      </c>
    </row>
    <row r="464" spans="1:15" x14ac:dyDescent="0.25">
      <c r="B464" s="58" t="s">
        <v>324</v>
      </c>
      <c r="C464" s="59"/>
      <c r="D464" s="59"/>
      <c r="E464" s="59"/>
      <c r="F464" s="59"/>
      <c r="G464" s="59"/>
      <c r="H464" s="59"/>
    </row>
    <row r="465" spans="1:18" x14ac:dyDescent="0.25">
      <c r="B465" s="46" t="s">
        <v>81</v>
      </c>
      <c r="C465" s="6" t="s">
        <v>82</v>
      </c>
      <c r="D465" s="6" t="s">
        <v>83</v>
      </c>
      <c r="E465" s="7" t="s">
        <v>84</v>
      </c>
      <c r="F465" s="7" t="s">
        <v>85</v>
      </c>
      <c r="G465" s="8" t="s">
        <v>86</v>
      </c>
      <c r="H465" s="8" t="s">
        <v>87</v>
      </c>
      <c r="I465" s="63" t="s">
        <v>371</v>
      </c>
      <c r="J465" s="63"/>
      <c r="K465" s="63"/>
      <c r="L465" s="63"/>
      <c r="M465" s="63"/>
      <c r="N465" s="63"/>
      <c r="O465" s="63"/>
      <c r="P465" s="63"/>
      <c r="Q465" s="63"/>
      <c r="R465" s="63"/>
    </row>
    <row r="466" spans="1:18" x14ac:dyDescent="0.25">
      <c r="A466" t="str">
        <f>$B$464</f>
        <v>REP  XI</v>
      </c>
      <c r="B466" s="49">
        <v>30020</v>
      </c>
      <c r="C466" t="s">
        <v>74</v>
      </c>
      <c r="D466" t="s">
        <v>91</v>
      </c>
      <c r="E466" s="3" t="s">
        <v>87</v>
      </c>
      <c r="F466" s="3" t="str">
        <f t="shared" ref="F466:F474" si="34">IF(G466&gt;H466,"WON",IF(H466&gt;G466,"LOST","DREW"))</f>
        <v>WON</v>
      </c>
      <c r="G466" s="3">
        <v>3</v>
      </c>
      <c r="H466" s="3">
        <v>1</v>
      </c>
      <c r="I466" t="s">
        <v>105</v>
      </c>
      <c r="J466" t="s">
        <v>121</v>
      </c>
      <c r="K466" t="s">
        <v>120</v>
      </c>
    </row>
    <row r="467" spans="1:18" x14ac:dyDescent="0.25">
      <c r="A467" t="str">
        <f t="shared" ref="A467:A474" si="35">$B$464</f>
        <v>REP  XI</v>
      </c>
      <c r="B467" s="49">
        <v>30020</v>
      </c>
      <c r="C467" t="s">
        <v>74</v>
      </c>
      <c r="D467" t="s">
        <v>91</v>
      </c>
      <c r="E467" s="3" t="s">
        <v>87</v>
      </c>
      <c r="F467" s="3" t="str">
        <f t="shared" si="34"/>
        <v>LOST</v>
      </c>
      <c r="G467" s="3">
        <v>1</v>
      </c>
      <c r="H467" s="3">
        <v>3</v>
      </c>
      <c r="I467" t="s">
        <v>95</v>
      </c>
    </row>
    <row r="468" spans="1:18" x14ac:dyDescent="0.25">
      <c r="A468" t="str">
        <f t="shared" si="35"/>
        <v>REP  XI</v>
      </c>
      <c r="B468" s="49">
        <v>30050</v>
      </c>
      <c r="C468" t="s">
        <v>377</v>
      </c>
      <c r="D468" t="s">
        <v>91</v>
      </c>
      <c r="E468" s="3" t="s">
        <v>87</v>
      </c>
      <c r="F468" s="3" t="str">
        <f t="shared" si="34"/>
        <v>WON</v>
      </c>
      <c r="G468" s="3">
        <v>5</v>
      </c>
      <c r="H468" s="3">
        <v>0</v>
      </c>
      <c r="I468" t="s">
        <v>105</v>
      </c>
      <c r="J468" t="s">
        <v>105</v>
      </c>
      <c r="K468" t="s">
        <v>120</v>
      </c>
      <c r="L468" t="s">
        <v>115</v>
      </c>
      <c r="M468" t="s">
        <v>99</v>
      </c>
    </row>
    <row r="469" spans="1:18" x14ac:dyDescent="0.25">
      <c r="A469" t="str">
        <f t="shared" si="35"/>
        <v>REP  XI</v>
      </c>
      <c r="B469" s="49">
        <v>30051</v>
      </c>
      <c r="C469" t="s">
        <v>325</v>
      </c>
      <c r="D469" t="s">
        <v>91</v>
      </c>
      <c r="E469" s="3" t="s">
        <v>87</v>
      </c>
      <c r="F469" s="3" t="str">
        <f t="shared" si="34"/>
        <v>WON</v>
      </c>
      <c r="G469" s="3">
        <v>3</v>
      </c>
      <c r="H469" s="3">
        <v>1</v>
      </c>
      <c r="I469" t="s">
        <v>143</v>
      </c>
      <c r="J469" t="s">
        <v>112</v>
      </c>
      <c r="K469" t="s">
        <v>111</v>
      </c>
    </row>
    <row r="470" spans="1:18" x14ac:dyDescent="0.25">
      <c r="A470" t="str">
        <f t="shared" si="35"/>
        <v>REP  XI</v>
      </c>
      <c r="B470" s="49">
        <v>30051</v>
      </c>
      <c r="C470" t="s">
        <v>326</v>
      </c>
      <c r="D470" t="s">
        <v>91</v>
      </c>
      <c r="E470" s="3" t="s">
        <v>87</v>
      </c>
      <c r="F470" s="3" t="str">
        <f t="shared" si="34"/>
        <v>WON</v>
      </c>
      <c r="G470" s="3">
        <v>4</v>
      </c>
      <c r="H470" s="3">
        <v>0</v>
      </c>
      <c r="I470" t="s">
        <v>146</v>
      </c>
      <c r="J470" t="s">
        <v>146</v>
      </c>
      <c r="K470" t="s">
        <v>198</v>
      </c>
      <c r="L470" t="s">
        <v>137</v>
      </c>
    </row>
    <row r="471" spans="1:18" x14ac:dyDescent="0.25">
      <c r="A471" t="str">
        <f t="shared" si="35"/>
        <v>REP  XI</v>
      </c>
      <c r="B471" s="49">
        <v>30051</v>
      </c>
      <c r="C471" t="s">
        <v>327</v>
      </c>
      <c r="D471" t="s">
        <v>91</v>
      </c>
      <c r="E471" s="3" t="s">
        <v>87</v>
      </c>
      <c r="F471" s="3" t="str">
        <f t="shared" si="34"/>
        <v>WON</v>
      </c>
      <c r="G471" s="3">
        <v>4</v>
      </c>
      <c r="H471" s="3">
        <v>2</v>
      </c>
      <c r="I471" t="s">
        <v>328</v>
      </c>
      <c r="J471" t="s">
        <v>328</v>
      </c>
      <c r="K471" t="s">
        <v>251</v>
      </c>
      <c r="L471" t="s">
        <v>243</v>
      </c>
    </row>
    <row r="472" spans="1:18" x14ac:dyDescent="0.25">
      <c r="A472" t="str">
        <f t="shared" si="35"/>
        <v>REP  XI</v>
      </c>
      <c r="B472" s="49">
        <v>30052</v>
      </c>
      <c r="C472" t="s">
        <v>375</v>
      </c>
      <c r="D472" t="s">
        <v>91</v>
      </c>
      <c r="E472" s="3" t="s">
        <v>87</v>
      </c>
      <c r="F472" s="3" t="str">
        <f t="shared" si="34"/>
        <v>WON</v>
      </c>
      <c r="G472" s="3">
        <v>3</v>
      </c>
      <c r="H472" s="3">
        <v>2</v>
      </c>
      <c r="I472" t="s">
        <v>329</v>
      </c>
      <c r="J472" t="s">
        <v>105</v>
      </c>
      <c r="K472" t="s">
        <v>147</v>
      </c>
    </row>
    <row r="473" spans="1:18" x14ac:dyDescent="0.25">
      <c r="A473" t="str">
        <f t="shared" si="35"/>
        <v>REP  XI</v>
      </c>
      <c r="B473" s="49">
        <v>30052</v>
      </c>
      <c r="C473" t="s">
        <v>330</v>
      </c>
      <c r="D473" t="s">
        <v>91</v>
      </c>
      <c r="E473" s="3" t="s">
        <v>87</v>
      </c>
      <c r="F473" s="3" t="str">
        <f t="shared" si="34"/>
        <v>WON</v>
      </c>
      <c r="G473" s="3">
        <v>8</v>
      </c>
      <c r="H473" s="3">
        <v>1</v>
      </c>
      <c r="I473" t="s">
        <v>177</v>
      </c>
      <c r="J473" t="s">
        <v>177</v>
      </c>
      <c r="K473" t="s">
        <v>177</v>
      </c>
      <c r="L473" t="s">
        <v>331</v>
      </c>
      <c r="M473" t="s">
        <v>331</v>
      </c>
      <c r="N473" t="s">
        <v>137</v>
      </c>
      <c r="O473" t="s">
        <v>128</v>
      </c>
      <c r="P473" t="s">
        <v>115</v>
      </c>
    </row>
    <row r="474" spans="1:18" x14ac:dyDescent="0.25">
      <c r="A474" t="str">
        <f t="shared" si="35"/>
        <v>REP  XI</v>
      </c>
      <c r="B474" s="49">
        <v>30053</v>
      </c>
      <c r="C474" t="s">
        <v>376</v>
      </c>
      <c r="D474" t="s">
        <v>91</v>
      </c>
      <c r="E474" s="3" t="s">
        <v>87</v>
      </c>
      <c r="F474" s="3" t="str">
        <f t="shared" si="34"/>
        <v>WON</v>
      </c>
      <c r="G474" s="3">
        <v>3</v>
      </c>
      <c r="H474" s="3">
        <v>2</v>
      </c>
      <c r="I474" t="s">
        <v>146</v>
      </c>
      <c r="J474" t="s">
        <v>141</v>
      </c>
      <c r="K474" t="s">
        <v>111</v>
      </c>
    </row>
  </sheetData>
  <mergeCells count="51">
    <mergeCell ref="B1:E1"/>
    <mergeCell ref="I465:R465"/>
    <mergeCell ref="B373:B374"/>
    <mergeCell ref="C373:C374"/>
    <mergeCell ref="D373:D374"/>
    <mergeCell ref="E373:E374"/>
    <mergeCell ref="F373:F374"/>
    <mergeCell ref="G373:G374"/>
    <mergeCell ref="H373:H374"/>
    <mergeCell ref="I444:R444"/>
    <mergeCell ref="B412:H412"/>
    <mergeCell ref="B435:H435"/>
    <mergeCell ref="B443:H443"/>
    <mergeCell ref="B464:H464"/>
    <mergeCell ref="I329:R329"/>
    <mergeCell ref="I360:R360"/>
    <mergeCell ref="I385:R385"/>
    <mergeCell ref="I413:R413"/>
    <mergeCell ref="I436:R436"/>
    <mergeCell ref="I165:R165"/>
    <mergeCell ref="I198:R198"/>
    <mergeCell ref="I229:R229"/>
    <mergeCell ref="I254:R254"/>
    <mergeCell ref="I278:R278"/>
    <mergeCell ref="I301:R301"/>
    <mergeCell ref="I4:R4"/>
    <mergeCell ref="I37:R37"/>
    <mergeCell ref="I77:R77"/>
    <mergeCell ref="I106:R106"/>
    <mergeCell ref="I137:R137"/>
    <mergeCell ref="B3:H3"/>
    <mergeCell ref="B36:H36"/>
    <mergeCell ref="B76:H76"/>
    <mergeCell ref="B105:H105"/>
    <mergeCell ref="B136:H136"/>
    <mergeCell ref="B164:H164"/>
    <mergeCell ref="B197:H197"/>
    <mergeCell ref="B228:H228"/>
    <mergeCell ref="B253:H253"/>
    <mergeCell ref="B277:H277"/>
    <mergeCell ref="B300:H300"/>
    <mergeCell ref="B328:H328"/>
    <mergeCell ref="B359:H359"/>
    <mergeCell ref="B384:H384"/>
    <mergeCell ref="H311:H312"/>
    <mergeCell ref="B311:B312"/>
    <mergeCell ref="C311:C312"/>
    <mergeCell ref="D311:D312"/>
    <mergeCell ref="E311:E312"/>
    <mergeCell ref="F311:F312"/>
    <mergeCell ref="G311:G312"/>
  </mergeCells>
  <dataValidations count="1">
    <dataValidation allowBlank="1" showInputMessage="1" sqref="C4 C37 C6:C16 C18:C35 C77:C103 C106 C198 C165 C137 C209:C227 C229:C252 C254:C276 C278:C299 C301:C327 C329:C358 C2 C385:C411 C413:C432 C434 C436:C442 C444:C463 C465:C1048576 C360:C373 C375:C383" xr:uid="{0EA31378-396B-4FB5-AF89-2772CDF36835}"/>
  </dataValidations>
  <pageMargins left="0.7" right="0.7" top="0.75" bottom="0.75" header="0.3" footer="0.3"/>
  <pageSetup paperSize="9" scale="48" orientation="landscape" r:id="rId1"/>
  <rowBreaks count="7" manualBreakCount="7">
    <brk id="35" max="16383" man="1"/>
    <brk id="163" max="16383" man="1"/>
    <brk id="227" max="16383" man="1"/>
    <brk id="276" max="16383" man="1"/>
    <brk id="327" max="16383" man="1"/>
    <brk id="383" max="16383" man="1"/>
    <brk id="4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5EB5-01EE-47E3-B48F-C873416C7F3B}">
  <sheetPr codeName="Sheet13"/>
  <dimension ref="A1:N349"/>
  <sheetViews>
    <sheetView workbookViewId="0"/>
  </sheetViews>
  <sheetFormatPr defaultRowHeight="15" x14ac:dyDescent="0.25"/>
  <cols>
    <col min="1" max="1" width="31.7109375" bestFit="1" customWidth="1"/>
    <col min="2" max="8" width="8.85546875" style="3"/>
    <col min="10" max="10" width="27.7109375" bestFit="1" customWidth="1"/>
    <col min="11" max="11" width="12.5703125" style="3" bestFit="1" customWidth="1"/>
    <col min="13" max="13" width="12.5703125" bestFit="1" customWidth="1"/>
    <col min="14" max="14" width="12.28515625" style="3" bestFit="1" customWidth="1"/>
  </cols>
  <sheetData>
    <row r="1" spans="1:14" x14ac:dyDescent="0.25">
      <c r="A1" s="6" t="s">
        <v>372</v>
      </c>
      <c r="B1" s="18"/>
      <c r="C1" s="18"/>
      <c r="J1" s="6" t="s">
        <v>373</v>
      </c>
      <c r="K1" s="18"/>
      <c r="L1" s="19"/>
      <c r="M1" s="6" t="s">
        <v>332</v>
      </c>
      <c r="N1" s="20"/>
    </row>
    <row r="2" spans="1:14" x14ac:dyDescent="0.25">
      <c r="B2"/>
      <c r="C2"/>
    </row>
    <row r="3" spans="1:14" x14ac:dyDescent="0.25">
      <c r="A3" s="6" t="s">
        <v>333</v>
      </c>
      <c r="B3" s="18"/>
      <c r="C3" s="18"/>
      <c r="J3" s="5" t="s">
        <v>334</v>
      </c>
      <c r="K3" s="7" t="s">
        <v>335</v>
      </c>
      <c r="M3" s="5" t="s">
        <v>334</v>
      </c>
      <c r="N3" s="5" t="s">
        <v>336</v>
      </c>
    </row>
    <row r="4" spans="1:14" x14ac:dyDescent="0.25">
      <c r="A4" s="6" t="s">
        <v>337</v>
      </c>
      <c r="B4" s="7" t="s">
        <v>338</v>
      </c>
      <c r="C4" s="7" t="s">
        <v>339</v>
      </c>
      <c r="D4" s="7" t="s">
        <v>340</v>
      </c>
      <c r="E4" s="7" t="s">
        <v>341</v>
      </c>
      <c r="F4" s="7" t="s">
        <v>342</v>
      </c>
      <c r="G4" s="7" t="s">
        <v>343</v>
      </c>
      <c r="H4" s="18"/>
      <c r="J4" s="37" t="s">
        <v>102</v>
      </c>
      <c r="K4" s="21">
        <f>COUNTIF('81-82'!$I$1:$X$749,J4)</f>
        <v>18</v>
      </c>
      <c r="M4" s="40" t="s">
        <v>105</v>
      </c>
      <c r="N4" s="41">
        <v>36</v>
      </c>
    </row>
    <row r="5" spans="1:14" x14ac:dyDescent="0.25">
      <c r="A5" s="34" t="s">
        <v>79</v>
      </c>
      <c r="B5" s="22">
        <f>COUNTIF('81-82'!A:A,A5)</f>
        <v>31</v>
      </c>
      <c r="C5" s="22">
        <f>COUNTIFS('81-82'!$A:$A,$A5,'81-82'!$F:$F,"WON")</f>
        <v>16</v>
      </c>
      <c r="D5" s="22">
        <f>COUNTIFS('81-82'!$A:$A,$A5,'81-82'!$F:$F,"DREW")</f>
        <v>3</v>
      </c>
      <c r="E5" s="22">
        <f>COUNTIFS('81-82'!$A:$A,$A5,'81-82'!$F:$F,"LOST")</f>
        <v>12</v>
      </c>
      <c r="F5" s="22">
        <f ca="1">SUMIF('81-82'!$A$1:$H$749,$A5,'81-82'!$G$1:$G$749)</f>
        <v>71</v>
      </c>
      <c r="G5" s="22">
        <f>SUMIF('81-82'!$A$5:$A$508,A5,'81-82'!$H$5:$H$508)</f>
        <v>56</v>
      </c>
      <c r="J5" s="34" t="s">
        <v>198</v>
      </c>
      <c r="K5" s="21">
        <f>COUNTIF('81-82'!$I$1:$X$749,J5)</f>
        <v>5</v>
      </c>
      <c r="M5" s="40" t="s">
        <v>146</v>
      </c>
      <c r="N5" s="41">
        <v>25</v>
      </c>
    </row>
    <row r="6" spans="1:14" x14ac:dyDescent="0.25">
      <c r="A6" s="34" t="s">
        <v>108</v>
      </c>
      <c r="B6" s="22">
        <f>COUNTIF('81-82'!A:A,A6)</f>
        <v>38</v>
      </c>
      <c r="C6" s="22">
        <f>COUNTIFS('81-82'!$A:$A,$A6,'81-82'!$F:$F,"WON")</f>
        <v>17</v>
      </c>
      <c r="D6" s="22">
        <f>COUNTIFS('81-82'!$A:$A,$A6,'81-82'!$F:$F,"DREW")</f>
        <v>13</v>
      </c>
      <c r="E6" s="22">
        <f>COUNTIFS('81-82'!$A:$A,$A6,'81-82'!$F:$F,"LOST")</f>
        <v>8</v>
      </c>
      <c r="F6" s="22">
        <f ca="1">SUMIF('81-82'!$A$1:$H$749,$A6,'81-82'!$G$1:$G$749)</f>
        <v>78</v>
      </c>
      <c r="G6" s="22">
        <f>SUMIF('81-82'!$A$5:$A$508,A6,'81-82'!$H$5:$H$508)</f>
        <v>58</v>
      </c>
      <c r="J6" s="34" t="s">
        <v>319</v>
      </c>
      <c r="K6" s="21">
        <f>COUNTIF('81-82'!$I$1:$X$749,J6)</f>
        <v>3</v>
      </c>
      <c r="M6" s="40" t="s">
        <v>111</v>
      </c>
      <c r="N6" s="41">
        <v>24</v>
      </c>
    </row>
    <row r="7" spans="1:14" x14ac:dyDescent="0.25">
      <c r="A7" s="34" t="s">
        <v>122</v>
      </c>
      <c r="B7" s="22">
        <f>COUNTIF('81-82'!A:A,A7)</f>
        <v>27</v>
      </c>
      <c r="C7" s="22">
        <f>COUNTIFS('81-82'!$A:$A,$A7,'81-82'!$F:$F,"WON")</f>
        <v>19</v>
      </c>
      <c r="D7" s="22">
        <f>COUNTIFS('81-82'!$A:$A,$A7,'81-82'!$F:$F,"DREW")</f>
        <v>4</v>
      </c>
      <c r="E7" s="22">
        <f>COUNTIFS('81-82'!$A:$A,$A7,'81-82'!$F:$F,"LOST")</f>
        <v>4</v>
      </c>
      <c r="F7" s="22">
        <f ca="1">SUMIF('81-82'!$A$1:$H$749,$A7,'81-82'!$G$1:$G$749)</f>
        <v>73</v>
      </c>
      <c r="G7" s="22">
        <f>SUMIF('81-82'!$A$5:$A$508,A7,'81-82'!$H$5:$H$508)</f>
        <v>31</v>
      </c>
      <c r="J7" s="34" t="s">
        <v>145</v>
      </c>
      <c r="K7" s="21">
        <f>COUNTIF('81-82'!$I$1:$X$749,J7)</f>
        <v>4</v>
      </c>
      <c r="M7" s="42" t="s">
        <v>257</v>
      </c>
      <c r="N7" s="41">
        <v>23</v>
      </c>
    </row>
    <row r="8" spans="1:14" x14ac:dyDescent="0.25">
      <c r="A8" s="34" t="s">
        <v>134</v>
      </c>
      <c r="B8" s="22">
        <f>COUNTIF('81-82'!A:A,A8)</f>
        <v>29</v>
      </c>
      <c r="C8" s="22">
        <f>COUNTIFS('81-82'!$A:$A,$A8,'81-82'!$F:$F,"WON")</f>
        <v>12</v>
      </c>
      <c r="D8" s="22">
        <f>COUNTIFS('81-82'!$A:$A,$A8,'81-82'!$F:$F,"DREW")</f>
        <v>5</v>
      </c>
      <c r="E8" s="22">
        <f>COUNTIFS('81-82'!$A:$A,$A8,'81-82'!$F:$F,"LOST")</f>
        <v>12</v>
      </c>
      <c r="F8" s="22">
        <f ca="1">SUMIF('81-82'!$A$1:$H$749,$A8,'81-82'!$G$1:$G$749)</f>
        <v>64</v>
      </c>
      <c r="G8" s="22">
        <f>SUMIF('81-82'!$A$5:$A$508,A8,'81-82'!$H$5:$H$508)</f>
        <v>63</v>
      </c>
      <c r="J8" s="34" t="s">
        <v>316</v>
      </c>
      <c r="K8" s="21">
        <f>COUNTIF('81-82'!$I$1:$X$749,J8)</f>
        <v>5</v>
      </c>
      <c r="M8" s="43" t="s">
        <v>232</v>
      </c>
      <c r="N8" s="41">
        <v>23</v>
      </c>
    </row>
    <row r="9" spans="1:14" x14ac:dyDescent="0.25">
      <c r="A9" s="34" t="s">
        <v>149</v>
      </c>
      <c r="B9" s="22">
        <f>COUNTIF('81-82'!A:A,A9)</f>
        <v>26</v>
      </c>
      <c r="C9" s="22">
        <f>COUNTIFS('81-82'!$A:$A,$A9,'81-82'!$F:$F,"WON")</f>
        <v>10</v>
      </c>
      <c r="D9" s="22">
        <f>COUNTIFS('81-82'!$A:$A,$A9,'81-82'!$F:$F,"DREW")</f>
        <v>3</v>
      </c>
      <c r="E9" s="22">
        <f>COUNTIFS('81-82'!$A:$A,$A9,'81-82'!$F:$F,"LOST")</f>
        <v>13</v>
      </c>
      <c r="F9" s="22">
        <f ca="1">SUMIF('81-82'!$A$1:$H$749,$A9,'81-82'!$G$1:$G$749)</f>
        <v>62</v>
      </c>
      <c r="G9" s="22">
        <f>SUMIF('81-82'!$A$5:$A$508,A9,'81-82'!$H$5:$H$508)</f>
        <v>64</v>
      </c>
      <c r="J9" s="34" t="s">
        <v>137</v>
      </c>
      <c r="K9" s="21">
        <f>COUNTIF('81-82'!$I$1:$X$749,J9)</f>
        <v>14</v>
      </c>
      <c r="M9" s="40" t="s">
        <v>177</v>
      </c>
      <c r="N9" s="41">
        <v>20</v>
      </c>
    </row>
    <row r="10" spans="1:14" x14ac:dyDescent="0.25">
      <c r="A10" s="34" t="s">
        <v>169</v>
      </c>
      <c r="B10" s="22">
        <f>COUNTIF('81-82'!A:A,A10)</f>
        <v>31</v>
      </c>
      <c r="C10" s="22">
        <f>COUNTIFS('81-82'!$A:$A,$A10,'81-82'!$F:$F,"WON")</f>
        <v>8</v>
      </c>
      <c r="D10" s="22">
        <f>COUNTIFS('81-82'!$A:$A,$A10,'81-82'!$F:$F,"DREW")</f>
        <v>9</v>
      </c>
      <c r="E10" s="22">
        <f>COUNTIFS('81-82'!$A:$A,$A10,'81-82'!$F:$F,"LOST")</f>
        <v>14</v>
      </c>
      <c r="F10" s="22">
        <f ca="1">SUMIF('81-82'!$A$1:$H$749,$A10,'81-82'!$G$1:$G$749)</f>
        <v>64</v>
      </c>
      <c r="G10" s="22">
        <f>SUMIF('81-82'!$A$5:$A$508,A10,'81-82'!$H$5:$H$508)</f>
        <v>81</v>
      </c>
      <c r="J10" s="34" t="s">
        <v>213</v>
      </c>
      <c r="K10" s="21">
        <f>COUNTIF('81-82'!$I$1:$X$749,J10)</f>
        <v>2</v>
      </c>
      <c r="M10" s="42" t="s">
        <v>248</v>
      </c>
      <c r="N10" s="41">
        <v>19</v>
      </c>
    </row>
    <row r="11" spans="1:14" x14ac:dyDescent="0.25">
      <c r="A11" s="34" t="s">
        <v>184</v>
      </c>
      <c r="B11" s="22">
        <f>COUNTIF('81-82'!A:A,A11)</f>
        <v>29</v>
      </c>
      <c r="C11" s="22">
        <f>COUNTIFS('81-82'!$A:$A,$A11,'81-82'!$F:$F,"WON")</f>
        <v>17</v>
      </c>
      <c r="D11" s="22">
        <f>COUNTIFS('81-82'!$A:$A,$A11,'81-82'!$F:$F,"DREW")</f>
        <v>4</v>
      </c>
      <c r="E11" s="22">
        <f>COUNTIFS('81-82'!$A:$A,$A11,'81-82'!$F:$F,"LOST")</f>
        <v>8</v>
      </c>
      <c r="F11" s="22">
        <f ca="1">SUMIF('81-82'!$A$1:$H$749,$A11,'81-82'!$G$1:$G$749)</f>
        <v>87</v>
      </c>
      <c r="G11" s="22">
        <f>SUMIF('81-82'!$A$5:$A$508,A11,'81-82'!$H$5:$H$508)</f>
        <v>57</v>
      </c>
      <c r="J11" s="34" t="s">
        <v>283</v>
      </c>
      <c r="K11" s="21">
        <f>COUNTIF('81-82'!$I$1:$X$749,J11)</f>
        <v>1</v>
      </c>
      <c r="M11" s="43" t="s">
        <v>124</v>
      </c>
      <c r="N11" s="41">
        <v>19</v>
      </c>
    </row>
    <row r="12" spans="1:14" x14ac:dyDescent="0.25">
      <c r="A12" s="34" t="s">
        <v>200</v>
      </c>
      <c r="B12" s="22">
        <f>COUNTIF('81-82'!A:A,A12)</f>
        <v>23</v>
      </c>
      <c r="C12" s="22">
        <f>COUNTIFS('81-82'!$A:$A,$A12,'81-82'!$F:$F,"WON")</f>
        <v>11</v>
      </c>
      <c r="D12" s="22">
        <f>COUNTIFS('81-82'!$A:$A,$A12,'81-82'!$F:$F,"DREW")</f>
        <v>3</v>
      </c>
      <c r="E12" s="22">
        <f>COUNTIFS('81-82'!$A:$A,$A12,'81-82'!$F:$F,"LOST")</f>
        <v>9</v>
      </c>
      <c r="F12" s="22">
        <f ca="1">SUMIF('81-82'!$A$1:$H$749,$A12,'81-82'!$G$1:$G$749)</f>
        <v>84</v>
      </c>
      <c r="G12" s="22">
        <f>SUMIF('81-82'!$A$5:$A$508,A12,'81-82'!$H$5:$H$508)</f>
        <v>48</v>
      </c>
      <c r="J12" s="34" t="s">
        <v>274</v>
      </c>
      <c r="K12" s="21">
        <f>COUNTIF('81-82'!$I$1:$X$749,J12)</f>
        <v>5</v>
      </c>
      <c r="M12" s="42" t="s">
        <v>192</v>
      </c>
      <c r="N12" s="41">
        <v>18</v>
      </c>
    </row>
    <row r="13" spans="1:14" x14ac:dyDescent="0.25">
      <c r="A13" s="34" t="s">
        <v>216</v>
      </c>
      <c r="B13" s="22">
        <f>COUNTIF('81-82'!A:A,A13)</f>
        <v>22</v>
      </c>
      <c r="C13" s="22">
        <f>COUNTIFS('81-82'!$A:$A,$A13,'81-82'!$F:$F,"WON")</f>
        <v>5</v>
      </c>
      <c r="D13" s="22">
        <f>COUNTIFS('81-82'!$A:$A,$A13,'81-82'!$F:$F,"DREW")</f>
        <v>1</v>
      </c>
      <c r="E13" s="22">
        <f>COUNTIFS('81-82'!$A:$A,$A13,'81-82'!$F:$F,"LOST")</f>
        <v>16</v>
      </c>
      <c r="F13" s="22">
        <f ca="1">SUMIF('81-82'!$A$1:$H$749,$A13,'81-82'!$G$1:$G$749)</f>
        <v>34</v>
      </c>
      <c r="G13" s="22">
        <f>SUMIF('81-82'!$A$5:$A$508,A13,'81-82'!$H$5:$H$508)</f>
        <v>58</v>
      </c>
      <c r="J13" s="34" t="s">
        <v>306</v>
      </c>
      <c r="K13" s="21">
        <f>COUNTIF('81-82'!$I$1:$X$749,J13)</f>
        <v>4</v>
      </c>
      <c r="M13" s="44" t="s">
        <v>102</v>
      </c>
      <c r="N13" s="41">
        <v>18</v>
      </c>
    </row>
    <row r="14" spans="1:14" x14ac:dyDescent="0.25">
      <c r="A14" s="34" t="s">
        <v>224</v>
      </c>
      <c r="B14" s="22">
        <f>COUNTIF('81-82'!A:A,A14)</f>
        <v>21</v>
      </c>
      <c r="C14" s="22">
        <f>COUNTIFS('81-82'!$A:$A,$A14,'81-82'!$F:$F,"WON")</f>
        <v>7</v>
      </c>
      <c r="D14" s="22">
        <f>COUNTIFS('81-82'!$A:$A,$A14,'81-82'!$F:$F,"DREW")</f>
        <v>2</v>
      </c>
      <c r="E14" s="22">
        <f>COUNTIFS('81-82'!$A:$A,$A14,'81-82'!$F:$F,"LOST")</f>
        <v>12</v>
      </c>
      <c r="F14" s="22">
        <f ca="1">SUMIF('81-82'!$A$1:$H$749,$A14,'81-82'!$G$1:$G$749)</f>
        <v>43</v>
      </c>
      <c r="G14" s="22">
        <f>SUMIF('81-82'!$A$5:$A$508,A14,'81-82'!$H$5:$H$508)</f>
        <v>48</v>
      </c>
      <c r="J14" s="34" t="s">
        <v>225</v>
      </c>
      <c r="K14" s="21">
        <f>COUNTIF('81-82'!$I$1:$X$749,J14)</f>
        <v>2</v>
      </c>
      <c r="M14" s="44" t="s">
        <v>244</v>
      </c>
      <c r="N14" s="41">
        <v>18</v>
      </c>
    </row>
    <row r="15" spans="1:14" x14ac:dyDescent="0.25">
      <c r="A15" s="34" t="s">
        <v>231</v>
      </c>
      <c r="B15" s="22">
        <f>COUNTIF('81-82'!A:A,A15)</f>
        <v>25</v>
      </c>
      <c r="C15" s="22">
        <f>COUNTIFS('81-82'!$A:$A,$A15,'81-82'!$F:$F,"WON")</f>
        <v>16</v>
      </c>
      <c r="D15" s="22">
        <f>COUNTIFS('81-82'!$A:$A,$A15,'81-82'!$F:$F,"DREW")</f>
        <v>1</v>
      </c>
      <c r="E15" s="22">
        <f>COUNTIFS('81-82'!$A:$A,$A15,'81-82'!$F:$F,"LOST")</f>
        <v>8</v>
      </c>
      <c r="F15" s="22">
        <f ca="1">SUMIF('81-82'!$A$1:$H$749,$A15,'81-82'!$G$1:$G$749)</f>
        <v>98</v>
      </c>
      <c r="G15" s="22">
        <f>SUMIF('81-82'!$A$5:$A$508,A15,'81-82'!$H$5:$H$508)</f>
        <v>72</v>
      </c>
      <c r="J15" s="34" t="s">
        <v>209</v>
      </c>
      <c r="K15" s="21">
        <f>COUNTIF('81-82'!$I$1:$X$749,J15)</f>
        <v>3</v>
      </c>
      <c r="M15" s="43" t="s">
        <v>186</v>
      </c>
      <c r="N15" s="41">
        <v>18</v>
      </c>
    </row>
    <row r="16" spans="1:14" x14ac:dyDescent="0.25">
      <c r="A16" s="34" t="s">
        <v>242</v>
      </c>
      <c r="B16" s="22">
        <f>COUNTIF('81-82'!A:A,A16)</f>
        <v>29</v>
      </c>
      <c r="C16" s="22">
        <f>COUNTIFS('81-82'!$A:$A,$A16,'81-82'!$F:$F,"WON")</f>
        <v>25</v>
      </c>
      <c r="D16" s="22">
        <f>COUNTIFS('81-82'!$A:$A,$A16,'81-82'!$F:$F,"DREW")</f>
        <v>1</v>
      </c>
      <c r="E16" s="22">
        <f>COUNTIFS('81-82'!$A:$A,$A16,'81-82'!$F:$F,"LOST")</f>
        <v>3</v>
      </c>
      <c r="F16" s="22">
        <f ca="1">SUMIF('81-82'!$A$1:$H$749,$A16,'81-82'!$G$1:$G$749)</f>
        <v>103</v>
      </c>
      <c r="G16" s="22">
        <f>SUMIF('81-82'!$A$5:$A$508,A16,'81-82'!$H$5:$H$508)</f>
        <v>23</v>
      </c>
      <c r="J16" s="34" t="s">
        <v>135</v>
      </c>
      <c r="K16" s="21">
        <f>COUNTIF('81-82'!$I$1:$X$749,J16)</f>
        <v>4</v>
      </c>
      <c r="M16" s="40" t="s">
        <v>239</v>
      </c>
      <c r="N16" s="41">
        <v>17</v>
      </c>
    </row>
    <row r="17" spans="1:14" x14ac:dyDescent="0.25">
      <c r="A17" s="34" t="s">
        <v>254</v>
      </c>
      <c r="B17" s="22">
        <f>COUNTIF('81-82'!A:A,A17)</f>
        <v>22</v>
      </c>
      <c r="C17" s="22">
        <f>COUNTIFS('81-82'!$A:$A,$A17,'81-82'!$F:$F,"WON")</f>
        <v>13</v>
      </c>
      <c r="D17" s="22">
        <f>COUNTIFS('81-82'!$A:$A,$A17,'81-82'!$F:$F,"DREW")</f>
        <v>1</v>
      </c>
      <c r="E17" s="22">
        <f>COUNTIFS('81-82'!$A:$A,$A17,'81-82'!$F:$F,"LOST")</f>
        <v>8</v>
      </c>
      <c r="F17" s="22">
        <f ca="1">SUMIF('81-82'!$A$1:$H$749,$A17,'81-82'!$G$1:$G$749)</f>
        <v>87</v>
      </c>
      <c r="G17" s="22">
        <f>SUMIF('81-82'!$A$5:$A$508,A17,'81-82'!$H$5:$H$508)</f>
        <v>56</v>
      </c>
      <c r="J17" s="34" t="s">
        <v>235</v>
      </c>
      <c r="K17" s="21">
        <f>COUNTIF('81-82'!$I$1:$X$749,J17)</f>
        <v>16</v>
      </c>
      <c r="M17" s="42" t="s">
        <v>235</v>
      </c>
      <c r="N17" s="41">
        <v>16</v>
      </c>
    </row>
    <row r="18" spans="1:14" x14ac:dyDescent="0.25">
      <c r="A18" s="34" t="s">
        <v>266</v>
      </c>
      <c r="B18" s="22">
        <f>COUNTIF('81-82'!A:A,A18)</f>
        <v>26</v>
      </c>
      <c r="C18" s="22">
        <f>COUNTIFS('81-82'!$A:$A,$A18,'81-82'!$F:$F,"WON")</f>
        <v>3</v>
      </c>
      <c r="D18" s="22">
        <f>COUNTIFS('81-82'!$A:$A,$A18,'81-82'!$F:$F,"DREW")</f>
        <v>3</v>
      </c>
      <c r="E18" s="22">
        <f>COUNTIFS('81-82'!$A:$A,$A18,'81-82'!$F:$F,"LOST")</f>
        <v>20</v>
      </c>
      <c r="F18" s="22">
        <f ca="1">SUMIF('81-82'!$A$1:$H$749,$A18,'81-82'!$G$1:$G$749)</f>
        <v>45</v>
      </c>
      <c r="G18" s="22">
        <f>SUMIF('81-82'!$A$5:$A$508,A18,'81-82'!$H$5:$H$508)</f>
        <v>118</v>
      </c>
      <c r="J18" s="34" t="s">
        <v>298</v>
      </c>
      <c r="K18" s="21">
        <f>COUNTIF('81-82'!$I$1:$X$749,J18)</f>
        <v>4</v>
      </c>
      <c r="M18" s="43" t="s">
        <v>201</v>
      </c>
      <c r="N18" s="41">
        <v>16</v>
      </c>
    </row>
    <row r="19" spans="1:14" x14ac:dyDescent="0.25">
      <c r="A19" s="34" t="s">
        <v>285</v>
      </c>
      <c r="B19" s="22">
        <f>COUNTIF('81-82'!A:A,A19)</f>
        <v>21</v>
      </c>
      <c r="C19" s="22">
        <f>COUNTIFS('81-82'!$A:$A,$A19,'81-82'!$F:$F,"WON")</f>
        <v>15</v>
      </c>
      <c r="D19" s="22">
        <f>COUNTIFS('81-82'!$A:$A,$A19,'81-82'!$F:$F,"DREW")</f>
        <v>1</v>
      </c>
      <c r="E19" s="22">
        <f>COUNTIFS('81-82'!$A:$A,$A19,'81-82'!$F:$F,"LOST")</f>
        <v>5</v>
      </c>
      <c r="F19" s="22">
        <f ca="1">SUMIF('81-82'!$A$1:$H$749,$A19,'81-82'!$G$1:$G$749)</f>
        <v>70</v>
      </c>
      <c r="G19" s="22">
        <f>SUMIF('81-82'!$A$5:$A$508,A19,'81-82'!$H$5:$H$508)</f>
        <v>41</v>
      </c>
      <c r="J19" s="34" t="s">
        <v>217</v>
      </c>
      <c r="K19" s="21">
        <f>COUNTIF('81-82'!$I$1:$X$749,J19)</f>
        <v>2</v>
      </c>
      <c r="M19" s="42" t="s">
        <v>289</v>
      </c>
      <c r="N19" s="41">
        <v>15</v>
      </c>
    </row>
    <row r="20" spans="1:14" x14ac:dyDescent="0.25">
      <c r="A20" s="34" t="s">
        <v>303</v>
      </c>
      <c r="B20" s="22">
        <f>COUNTIF('81-82'!A:A,A20)</f>
        <v>6</v>
      </c>
      <c r="C20" s="22">
        <f>COUNTIFS('81-82'!$A:$A,$A20,'81-82'!$F:$F,"WON")</f>
        <v>0</v>
      </c>
      <c r="D20" s="22">
        <f>COUNTIFS('81-82'!$A:$A,$A20,'81-82'!$F:$F,"DREW")</f>
        <v>2</v>
      </c>
      <c r="E20" s="22">
        <f>COUNTIFS('81-82'!$A:$A,$A20,'81-82'!$F:$F,"LOST")</f>
        <v>4</v>
      </c>
      <c r="F20" s="22">
        <f ca="1">SUMIF('81-82'!$A$1:$H$749,$A20,'81-82'!$G$1:$G$749)</f>
        <v>6</v>
      </c>
      <c r="G20" s="22">
        <f>SUMIF('81-82'!$A$5:$A$508,A20,'81-82'!$H$5:$H$508)</f>
        <v>37</v>
      </c>
      <c r="J20" s="34" t="s">
        <v>256</v>
      </c>
      <c r="K20" s="21">
        <f>COUNTIF('81-82'!$I$1:$X$749,J20)</f>
        <v>1</v>
      </c>
      <c r="M20" s="44" t="s">
        <v>130</v>
      </c>
      <c r="N20" s="41">
        <v>15</v>
      </c>
    </row>
    <row r="21" spans="1:14" x14ac:dyDescent="0.25">
      <c r="A21" s="34" t="s">
        <v>305</v>
      </c>
      <c r="B21" s="22">
        <f>COUNTIF('81-82'!A:A,A21)</f>
        <v>19</v>
      </c>
      <c r="C21" s="22">
        <f>COUNTIFS('81-82'!$A:$A,$A21,'81-82'!$F:$F,"WON")</f>
        <v>7</v>
      </c>
      <c r="D21" s="22">
        <f>COUNTIFS('81-82'!$A:$A,$A21,'81-82'!$F:$F,"DREW")</f>
        <v>1</v>
      </c>
      <c r="E21" s="22">
        <f>COUNTIFS('81-82'!$A:$A,$A21,'81-82'!$F:$F,"LOST")</f>
        <v>11</v>
      </c>
      <c r="F21" s="22">
        <f ca="1">SUMIF('81-82'!$A$1:$H$749,$A21,'81-82'!$G$1:$G$749)</f>
        <v>41</v>
      </c>
      <c r="G21" s="22">
        <f>SUMIF('81-82'!$A$5:$A$508,A21,'81-82'!$H$5:$H$508)</f>
        <v>46</v>
      </c>
      <c r="J21" s="34" t="s">
        <v>251</v>
      </c>
      <c r="K21" s="21">
        <f>COUNTIF('81-82'!$I$1:$X$749,J21)</f>
        <v>12</v>
      </c>
      <c r="M21" s="43" t="s">
        <v>90</v>
      </c>
      <c r="N21" s="41">
        <v>15</v>
      </c>
    </row>
    <row r="22" spans="1:14" x14ac:dyDescent="0.25">
      <c r="A22" s="34" t="s">
        <v>324</v>
      </c>
      <c r="B22" s="22">
        <f>COUNTIF('81-82'!A:A,A22)</f>
        <v>9</v>
      </c>
      <c r="C22" s="22">
        <f>COUNTIFS('81-82'!$A:$A,$A22,'81-82'!$F:$F,"WON")</f>
        <v>8</v>
      </c>
      <c r="D22" s="22">
        <f>COUNTIFS('81-82'!$A:$A,$A22,'81-82'!$F:$F,"DREW")</f>
        <v>0</v>
      </c>
      <c r="E22" s="22">
        <f>COUNTIFS('81-82'!$A:$A,$A22,'81-82'!$F:$F,"LOST")</f>
        <v>1</v>
      </c>
      <c r="F22" s="22">
        <f ca="1">SUMIF('81-82'!$A$1:$H$749,$A22,'81-82'!$G$1:$G$749)</f>
        <v>34</v>
      </c>
      <c r="G22" s="22">
        <f>SUMIF('81-82'!$A$5:$A$508,A22,'81-82'!$H$5:$H$508)</f>
        <v>12</v>
      </c>
      <c r="J22" s="34" t="s">
        <v>162</v>
      </c>
      <c r="K22" s="21">
        <f>COUNTIF('81-82'!$I$1:$X$749,J22)</f>
        <v>2</v>
      </c>
      <c r="M22" s="42" t="s">
        <v>233</v>
      </c>
      <c r="N22" s="41">
        <v>14</v>
      </c>
    </row>
    <row r="23" spans="1:14" ht="15.75" thickBot="1" x14ac:dyDescent="0.3">
      <c r="A23" s="6" t="s">
        <v>344</v>
      </c>
      <c r="B23" s="33">
        <f t="shared" ref="B23:G23" si="0">SUM(B5:B22)</f>
        <v>434</v>
      </c>
      <c r="C23" s="33">
        <f t="shared" si="0"/>
        <v>209</v>
      </c>
      <c r="D23" s="33">
        <f t="shared" si="0"/>
        <v>57</v>
      </c>
      <c r="E23" s="33">
        <f t="shared" si="0"/>
        <v>168</v>
      </c>
      <c r="F23" s="33">
        <f t="shared" ca="1" si="0"/>
        <v>1144</v>
      </c>
      <c r="G23" s="33">
        <f t="shared" si="0"/>
        <v>969</v>
      </c>
      <c r="J23" s="37" t="s">
        <v>117</v>
      </c>
      <c r="K23" s="21">
        <f>COUNTIF('81-82'!$I$1:$X$749,J23)</f>
        <v>1</v>
      </c>
      <c r="M23" s="44" t="s">
        <v>137</v>
      </c>
      <c r="N23" s="41">
        <v>14</v>
      </c>
    </row>
    <row r="24" spans="1:14" ht="15.75" thickTop="1" x14ac:dyDescent="0.25">
      <c r="A24" s="19"/>
      <c r="J24" s="37" t="s">
        <v>97</v>
      </c>
      <c r="K24" s="21">
        <f>COUNTIF('81-82'!$I$1:$X$749,J24)</f>
        <v>4</v>
      </c>
      <c r="M24" s="43" t="s">
        <v>156</v>
      </c>
      <c r="N24" s="41">
        <v>14</v>
      </c>
    </row>
    <row r="25" spans="1:14" x14ac:dyDescent="0.25">
      <c r="J25" s="34" t="s">
        <v>226</v>
      </c>
      <c r="K25" s="21">
        <f>COUNTIF('81-82'!$I$1:$X$749,J25)</f>
        <v>5</v>
      </c>
      <c r="N25"/>
    </row>
    <row r="26" spans="1:14" x14ac:dyDescent="0.25">
      <c r="A26" s="6" t="s">
        <v>345</v>
      </c>
      <c r="J26" s="37" t="s">
        <v>94</v>
      </c>
      <c r="K26" s="21">
        <f>COUNTIF('81-82'!$I$1:$X$749,J26)</f>
        <v>8</v>
      </c>
      <c r="N26"/>
    </row>
    <row r="27" spans="1:14" x14ac:dyDescent="0.25">
      <c r="A27" s="6" t="s">
        <v>337</v>
      </c>
      <c r="B27" s="7" t="s">
        <v>338</v>
      </c>
      <c r="C27" s="7" t="s">
        <v>339</v>
      </c>
      <c r="D27" s="7" t="s">
        <v>340</v>
      </c>
      <c r="E27" s="7" t="s">
        <v>341</v>
      </c>
      <c r="F27" s="7" t="s">
        <v>342</v>
      </c>
      <c r="G27" s="7" t="s">
        <v>343</v>
      </c>
      <c r="H27" s="7" t="s">
        <v>346</v>
      </c>
      <c r="J27" s="34" t="s">
        <v>329</v>
      </c>
      <c r="K27" s="21">
        <f>COUNTIF('81-82'!$I$1:$X$749,J27)</f>
        <v>1</v>
      </c>
      <c r="N27"/>
    </row>
    <row r="28" spans="1:14" x14ac:dyDescent="0.25">
      <c r="A28" s="34" t="s">
        <v>0</v>
      </c>
      <c r="B28" s="22">
        <f>COUNTIF('81-82'!$C$5:$C$9749,A28)</f>
        <v>2</v>
      </c>
      <c r="C28" s="22">
        <f>COUNTIFS('81-82'!$C:$C,$A28,'81-82'!$F:$F,"WON")</f>
        <v>2</v>
      </c>
      <c r="D28" s="22">
        <f>COUNTIFS('81-82'!$C:$C,$A28,'81-82'!$F:$F,"DREW")</f>
        <v>0</v>
      </c>
      <c r="E28" s="22">
        <f>COUNTIFS('81-82'!$C:$C,$A28,'81-82'!$F:$F,"LOST")</f>
        <v>0</v>
      </c>
      <c r="F28" s="22">
        <f ca="1">SUMIF('81-82'!$C$1:$H$749,$A28,'81-82'!$G$1:$G$749)</f>
        <v>3</v>
      </c>
      <c r="G28" s="22">
        <f>SUMIF('81-82'!$C$5:$C$508,A28,'81-82'!$H$5:$H$508)</f>
        <v>0</v>
      </c>
      <c r="H28" s="23">
        <f>C28/B28</f>
        <v>1</v>
      </c>
      <c r="J28" s="34" t="s">
        <v>139</v>
      </c>
      <c r="K28" s="21">
        <f>COUNTIF('81-82'!$I$1:$X$749,J28)</f>
        <v>6</v>
      </c>
      <c r="N28"/>
    </row>
    <row r="29" spans="1:14" x14ac:dyDescent="0.25">
      <c r="A29" s="35" t="s">
        <v>1</v>
      </c>
      <c r="B29" s="22">
        <f>COUNTIF('81-82'!$C$5:$C$9749,A29)</f>
        <v>8</v>
      </c>
      <c r="C29" s="22">
        <f>COUNTIFS('81-82'!$C:$C,$A29,'81-82'!$F:$F,"WON")</f>
        <v>4</v>
      </c>
      <c r="D29" s="22">
        <f>COUNTIFS('81-82'!$C:$C,$A29,'81-82'!$F:$F,"DREW")</f>
        <v>1</v>
      </c>
      <c r="E29" s="22">
        <f>COUNTIFS('81-82'!$C:$C,$A29,'81-82'!$F:$F,"LOST")</f>
        <v>3</v>
      </c>
      <c r="F29" s="22">
        <f ca="1">SUMIF('81-82'!$C$1:$H$749,$A29,'81-82'!$G$1:$G$749)</f>
        <v>31</v>
      </c>
      <c r="G29" s="22">
        <f>SUMIF('81-82'!$C$5:$C$508,A29,'81-82'!$H$5:$H$508)</f>
        <v>23</v>
      </c>
      <c r="H29" s="23">
        <f t="shared" ref="H29:H92" si="1">C29/B29</f>
        <v>0.5</v>
      </c>
      <c r="J29" s="37" t="s">
        <v>114</v>
      </c>
      <c r="K29" s="21">
        <f>COUNTIF('81-82'!$I$1:$X$749,J29)</f>
        <v>2</v>
      </c>
      <c r="N29"/>
    </row>
    <row r="30" spans="1:14" x14ac:dyDescent="0.25">
      <c r="A30" s="34" t="s">
        <v>2</v>
      </c>
      <c r="B30" s="22">
        <f>COUNTIF('81-82'!$C$5:$C$9749,A30)</f>
        <v>2</v>
      </c>
      <c r="C30" s="22">
        <f>COUNTIFS('81-82'!$C:$C,$A30,'81-82'!$F:$F,"WON")</f>
        <v>2</v>
      </c>
      <c r="D30" s="22">
        <f>COUNTIFS('81-82'!$C:$C,$A30,'81-82'!$F:$F,"DREW")</f>
        <v>0</v>
      </c>
      <c r="E30" s="22">
        <f>COUNTIFS('81-82'!$C:$C,$A30,'81-82'!$F:$F,"LOST")</f>
        <v>0</v>
      </c>
      <c r="F30" s="22">
        <f ca="1">SUMIF('81-82'!$C$1:$H$749,$A30,'81-82'!$G$1:$G$749)</f>
        <v>7</v>
      </c>
      <c r="G30" s="22">
        <f>SUMIF('81-82'!$C$5:$C$508,A30,'81-82'!$H$5:$H$508)</f>
        <v>0</v>
      </c>
      <c r="H30" s="23">
        <f t="shared" si="1"/>
        <v>1</v>
      </c>
      <c r="J30" s="34" t="s">
        <v>155</v>
      </c>
      <c r="K30" s="21">
        <f>COUNTIF('81-82'!$I$1:$X$749,J30)</f>
        <v>9</v>
      </c>
      <c r="N30"/>
    </row>
    <row r="31" spans="1:14" x14ac:dyDescent="0.25">
      <c r="A31" s="34" t="s">
        <v>3</v>
      </c>
      <c r="B31" s="22">
        <f>COUNTIF('81-82'!$C$5:$C$9749,A31)</f>
        <v>5</v>
      </c>
      <c r="C31" s="22">
        <f>COUNTIFS('81-82'!$C:$C,$A31,'81-82'!$F:$F,"WON")</f>
        <v>3</v>
      </c>
      <c r="D31" s="22">
        <f>COUNTIFS('81-82'!$C:$C,$A31,'81-82'!$F:$F,"DREW")</f>
        <v>2</v>
      </c>
      <c r="E31" s="22">
        <f>COUNTIFS('81-82'!$C:$C,$A31,'81-82'!$F:$F,"LOST")</f>
        <v>0</v>
      </c>
      <c r="F31" s="22">
        <f ca="1">SUMIF('81-82'!$C$1:$H$749,$A31,'81-82'!$G$1:$G$749)</f>
        <v>16</v>
      </c>
      <c r="G31" s="22">
        <f>SUMIF('81-82'!$C$5:$C$508,A31,'81-82'!$H$5:$H$508)</f>
        <v>5</v>
      </c>
      <c r="H31" s="23">
        <f t="shared" si="1"/>
        <v>0.6</v>
      </c>
      <c r="J31" s="34" t="s">
        <v>144</v>
      </c>
      <c r="K31" s="21">
        <f>COUNTIF('81-82'!$I$1:$X$749,J31)</f>
        <v>2</v>
      </c>
      <c r="N31"/>
    </row>
    <row r="32" spans="1:14" x14ac:dyDescent="0.25">
      <c r="A32" s="34" t="s">
        <v>280</v>
      </c>
      <c r="B32" s="22">
        <f>COUNTIF('81-82'!$C$5:$C$9749,A32)</f>
        <v>3</v>
      </c>
      <c r="C32" s="22">
        <f>COUNTIFS('81-82'!$C:$C,$A32,'81-82'!$F:$F,"WON")</f>
        <v>0</v>
      </c>
      <c r="D32" s="22">
        <f>COUNTIFS('81-82'!$C:$C,$A32,'81-82'!$F:$F,"DREW")</f>
        <v>0</v>
      </c>
      <c r="E32" s="22">
        <f>COUNTIFS('81-82'!$C:$C,$A32,'81-82'!$F:$F,"LOST")</f>
        <v>3</v>
      </c>
      <c r="F32" s="22">
        <f ca="1">SUMIF('81-82'!$C$1:$H$749,$A32,'81-82'!$G$1:$G$749)</f>
        <v>1</v>
      </c>
      <c r="G32" s="22">
        <f>SUMIF('81-82'!$C$5:$C$508,A32,'81-82'!$H$5:$H$508)</f>
        <v>22</v>
      </c>
      <c r="H32" s="23">
        <f t="shared" si="1"/>
        <v>0</v>
      </c>
      <c r="J32" s="34" t="s">
        <v>170</v>
      </c>
      <c r="K32" s="21">
        <f>COUNTIF('81-82'!$I$1:$X$749,J32)</f>
        <v>2</v>
      </c>
      <c r="N32"/>
    </row>
    <row r="33" spans="1:14" x14ac:dyDescent="0.25">
      <c r="A33" s="34" t="s">
        <v>249</v>
      </c>
      <c r="B33" s="22">
        <f>COUNTIF('81-82'!$C$5:$C$9749,A33)</f>
        <v>2</v>
      </c>
      <c r="C33" s="22">
        <f>COUNTIFS('81-82'!$C:$C,$A33,'81-82'!$F:$F,"WON")</f>
        <v>2</v>
      </c>
      <c r="D33" s="22">
        <f>COUNTIFS('81-82'!$C:$C,$A33,'81-82'!$F:$F,"DREW")</f>
        <v>0</v>
      </c>
      <c r="E33" s="22">
        <f>COUNTIFS('81-82'!$C:$C,$A33,'81-82'!$F:$F,"LOST")</f>
        <v>0</v>
      </c>
      <c r="F33" s="22">
        <f ca="1">SUMIF('81-82'!$C$1:$H$749,$A33,'81-82'!$G$1:$G$749)</f>
        <v>8</v>
      </c>
      <c r="G33" s="22">
        <f>SUMIF('81-82'!$C$5:$C$508,A33,'81-82'!$H$5:$H$508)</f>
        <v>3</v>
      </c>
      <c r="H33" s="23">
        <f t="shared" si="1"/>
        <v>1</v>
      </c>
      <c r="J33" s="34" t="s">
        <v>173</v>
      </c>
      <c r="K33" s="21">
        <f>COUNTIF('81-82'!$I$1:$X$749,J33)</f>
        <v>3</v>
      </c>
      <c r="N33"/>
    </row>
    <row r="34" spans="1:14" x14ac:dyDescent="0.25">
      <c r="A34" s="35" t="s">
        <v>4</v>
      </c>
      <c r="B34" s="22">
        <f>COUNTIF('81-82'!$C$5:$C$9749,A34)</f>
        <v>8</v>
      </c>
      <c r="C34" s="22">
        <f>COUNTIFS('81-82'!$C:$C,$A34,'81-82'!$F:$F,"WON")</f>
        <v>0</v>
      </c>
      <c r="D34" s="22">
        <f>COUNTIFS('81-82'!$C:$C,$A34,'81-82'!$F:$F,"DREW")</f>
        <v>0</v>
      </c>
      <c r="E34" s="22">
        <f>COUNTIFS('81-82'!$C:$C,$A34,'81-82'!$F:$F,"LOST")</f>
        <v>8</v>
      </c>
      <c r="F34" s="22">
        <f ca="1">SUMIF('81-82'!$C$1:$H$749,$A34,'81-82'!$G$1:$G$749)</f>
        <v>4</v>
      </c>
      <c r="G34" s="22">
        <f>SUMIF('81-82'!$C$5:$C$508,A34,'81-82'!$H$5:$H$508)</f>
        <v>26</v>
      </c>
      <c r="H34" s="23">
        <f t="shared" si="1"/>
        <v>0</v>
      </c>
      <c r="J34" s="34" t="s">
        <v>232</v>
      </c>
      <c r="K34" s="21">
        <f>COUNTIF('81-82'!$I$1:$X$749,J34)</f>
        <v>23</v>
      </c>
      <c r="N34"/>
    </row>
    <row r="35" spans="1:14" x14ac:dyDescent="0.25">
      <c r="A35" s="34" t="s">
        <v>5</v>
      </c>
      <c r="B35" s="22">
        <f>COUNTIF('81-82'!$C$5:$C$9749,A35)</f>
        <v>2</v>
      </c>
      <c r="C35" s="22">
        <f>COUNTIFS('81-82'!$C:$C,$A35,'81-82'!$F:$F,"WON")</f>
        <v>0</v>
      </c>
      <c r="D35" s="22">
        <f>COUNTIFS('81-82'!$C:$C,$A35,'81-82'!$F:$F,"DREW")</f>
        <v>0</v>
      </c>
      <c r="E35" s="22">
        <f>COUNTIFS('81-82'!$C:$C,$A35,'81-82'!$F:$F,"LOST")</f>
        <v>2</v>
      </c>
      <c r="F35" s="22">
        <f ca="1">SUMIF('81-82'!$C$1:$H$749,$A35,'81-82'!$G$1:$G$749)</f>
        <v>3</v>
      </c>
      <c r="G35" s="22">
        <f>SUMIF('81-82'!$C$5:$C$508,A35,'81-82'!$H$5:$H$508)</f>
        <v>11</v>
      </c>
      <c r="H35" s="23">
        <f t="shared" si="1"/>
        <v>0</v>
      </c>
      <c r="J35" s="37" t="s">
        <v>103</v>
      </c>
      <c r="K35" s="21">
        <f>COUNTIF('81-82'!$I$1:$X$749,J35)</f>
        <v>1</v>
      </c>
      <c r="N35"/>
    </row>
    <row r="36" spans="1:14" x14ac:dyDescent="0.25">
      <c r="A36" s="36" t="s">
        <v>6</v>
      </c>
      <c r="B36" s="22">
        <f>COUNTIF('81-82'!$C$5:$C$9749,A36)</f>
        <v>12</v>
      </c>
      <c r="C36" s="22">
        <f>COUNTIFS('81-82'!$C:$C,$A36,'81-82'!$F:$F,"WON")</f>
        <v>8</v>
      </c>
      <c r="D36" s="22">
        <f>COUNTIFS('81-82'!$C:$C,$A36,'81-82'!$F:$F,"DREW")</f>
        <v>1</v>
      </c>
      <c r="E36" s="22">
        <f>COUNTIFS('81-82'!$C:$C,$A36,'81-82'!$F:$F,"LOST")</f>
        <v>3</v>
      </c>
      <c r="F36" s="22">
        <f ca="1">SUMIF('81-82'!$C$1:$H$749,$A36,'81-82'!$G$1:$G$749)</f>
        <v>45</v>
      </c>
      <c r="G36" s="22">
        <f>SUMIF('81-82'!$C$5:$C$508,A36,'81-82'!$H$5:$H$508)</f>
        <v>29</v>
      </c>
      <c r="H36" s="23">
        <f t="shared" si="1"/>
        <v>0.66666666666666663</v>
      </c>
      <c r="J36" s="34" t="s">
        <v>287</v>
      </c>
      <c r="K36" s="21">
        <f>COUNTIF('81-82'!$I$1:$X$749,J36)</f>
        <v>6</v>
      </c>
      <c r="N36"/>
    </row>
    <row r="37" spans="1:14" x14ac:dyDescent="0.25">
      <c r="A37" s="34" t="s">
        <v>7</v>
      </c>
      <c r="B37" s="22">
        <f>COUNTIF('81-82'!$C$5:$C$9749,A37)</f>
        <v>1</v>
      </c>
      <c r="C37" s="22">
        <f>COUNTIFS('81-82'!$C:$C,$A37,'81-82'!$F:$F,"WON")</f>
        <v>0</v>
      </c>
      <c r="D37" s="22">
        <f>COUNTIFS('81-82'!$C:$C,$A37,'81-82'!$F:$F,"DREW")</f>
        <v>0</v>
      </c>
      <c r="E37" s="22">
        <f>COUNTIFS('81-82'!$C:$C,$A37,'81-82'!$F:$F,"LOST")</f>
        <v>1</v>
      </c>
      <c r="F37" s="22">
        <f ca="1">SUMIF('81-82'!$C$1:$H$749,$A37,'81-82'!$G$1:$G$749)</f>
        <v>0</v>
      </c>
      <c r="G37" s="22">
        <f>SUMIF('81-82'!$C$5:$C$508,A37,'81-82'!$H$5:$H$508)</f>
        <v>3</v>
      </c>
      <c r="H37" s="23">
        <f t="shared" si="1"/>
        <v>0</v>
      </c>
      <c r="J37" s="34" t="s">
        <v>138</v>
      </c>
      <c r="K37" s="21">
        <f>COUNTIF('81-82'!$I$1:$X$749,J37)</f>
        <v>8</v>
      </c>
      <c r="N37"/>
    </row>
    <row r="38" spans="1:14" x14ac:dyDescent="0.25">
      <c r="A38" s="34" t="s">
        <v>311</v>
      </c>
      <c r="B38" s="22">
        <f>COUNTIF('81-82'!$C$5:$C$9749,A38)</f>
        <v>2</v>
      </c>
      <c r="C38" s="22">
        <f>COUNTIFS('81-82'!$C:$C,$A38,'81-82'!$F:$F,"WON")</f>
        <v>0</v>
      </c>
      <c r="D38" s="22">
        <f>COUNTIFS('81-82'!$C:$C,$A38,'81-82'!$F:$F,"DREW")</f>
        <v>1</v>
      </c>
      <c r="E38" s="22">
        <f>COUNTIFS('81-82'!$C:$C,$A38,'81-82'!$F:$F,"LOST")</f>
        <v>1</v>
      </c>
      <c r="F38" s="22">
        <f ca="1">SUMIF('81-82'!$C$1:$H$749,$A38,'81-82'!$G$1:$G$749)</f>
        <v>4</v>
      </c>
      <c r="G38" s="22">
        <f>SUMIF('81-82'!$C$5:$C$508,A38,'81-82'!$H$5:$H$508)</f>
        <v>5</v>
      </c>
      <c r="H38" s="23">
        <f t="shared" si="1"/>
        <v>0</v>
      </c>
      <c r="J38" s="34" t="s">
        <v>142</v>
      </c>
      <c r="K38" s="21">
        <f>COUNTIF('81-82'!$I$1:$X$749,J38)</f>
        <v>5</v>
      </c>
      <c r="N38"/>
    </row>
    <row r="39" spans="1:14" x14ac:dyDescent="0.25">
      <c r="A39" s="37" t="s">
        <v>8</v>
      </c>
      <c r="B39" s="22">
        <f>COUNTIF('81-82'!$C$5:$C$9749,A39)</f>
        <v>2</v>
      </c>
      <c r="C39" s="22">
        <f>COUNTIFS('81-82'!$C:$C,$A39,'81-82'!$F:$F,"WON")</f>
        <v>0</v>
      </c>
      <c r="D39" s="22">
        <f>COUNTIFS('81-82'!$C:$C,$A39,'81-82'!$F:$F,"DREW")</f>
        <v>1</v>
      </c>
      <c r="E39" s="22">
        <f>COUNTIFS('81-82'!$C:$C,$A39,'81-82'!$F:$F,"LOST")</f>
        <v>1</v>
      </c>
      <c r="F39" s="22">
        <f ca="1">SUMIF('81-82'!$C$1:$H$749,$A39,'81-82'!$G$1:$G$749)</f>
        <v>5</v>
      </c>
      <c r="G39" s="22">
        <f>SUMIF('81-82'!$C$5:$C$508,A39,'81-82'!$H$5:$H$508)</f>
        <v>6</v>
      </c>
      <c r="H39" s="23">
        <f t="shared" si="1"/>
        <v>0</v>
      </c>
      <c r="J39" s="34" t="s">
        <v>189</v>
      </c>
      <c r="K39" s="21">
        <f>COUNTIF('81-82'!$I$1:$X$749,J39)</f>
        <v>2</v>
      </c>
      <c r="N39"/>
    </row>
    <row r="40" spans="1:14" x14ac:dyDescent="0.25">
      <c r="A40" s="36" t="s">
        <v>9</v>
      </c>
      <c r="B40" s="22">
        <f>COUNTIF('81-82'!$C$5:$C$9749,A40)</f>
        <v>5</v>
      </c>
      <c r="C40" s="22">
        <f>COUNTIFS('81-82'!$C:$C,$A40,'81-82'!$F:$F,"WON")</f>
        <v>3</v>
      </c>
      <c r="D40" s="22">
        <f>COUNTIFS('81-82'!$C:$C,$A40,'81-82'!$F:$F,"DREW")</f>
        <v>0</v>
      </c>
      <c r="E40" s="22">
        <f>COUNTIFS('81-82'!$C:$C,$A40,'81-82'!$F:$F,"LOST")</f>
        <v>2</v>
      </c>
      <c r="F40" s="22">
        <f ca="1">SUMIF('81-82'!$C$1:$H$749,$A40,'81-82'!$G$1:$G$749)</f>
        <v>19</v>
      </c>
      <c r="G40" s="22">
        <f>SUMIF('81-82'!$C$5:$C$508,A40,'81-82'!$H$5:$H$508)</f>
        <v>11</v>
      </c>
      <c r="H40" s="23">
        <f t="shared" si="1"/>
        <v>0.6</v>
      </c>
      <c r="J40" s="37" t="s">
        <v>107</v>
      </c>
      <c r="K40" s="21">
        <f>COUNTIF('81-82'!$I$1:$X$749,J40)</f>
        <v>2</v>
      </c>
      <c r="N40"/>
    </row>
    <row r="41" spans="1:14" x14ac:dyDescent="0.25">
      <c r="A41" s="34" t="s">
        <v>10</v>
      </c>
      <c r="B41" s="22">
        <f>COUNTIF('81-82'!$C$5:$C$9749,A41)</f>
        <v>6</v>
      </c>
      <c r="C41" s="22">
        <f>COUNTIFS('81-82'!$C:$C,$A41,'81-82'!$F:$F,"WON")</f>
        <v>5</v>
      </c>
      <c r="D41" s="22">
        <f>COUNTIFS('81-82'!$C:$C,$A41,'81-82'!$F:$F,"DREW")</f>
        <v>1</v>
      </c>
      <c r="E41" s="22">
        <f>COUNTIFS('81-82'!$C:$C,$A41,'81-82'!$F:$F,"LOST")</f>
        <v>0</v>
      </c>
      <c r="F41" s="22">
        <f ca="1">SUMIF('81-82'!$C$1:$H$749,$A41,'81-82'!$G$1:$G$749)</f>
        <v>16</v>
      </c>
      <c r="G41" s="22">
        <f>SUMIF('81-82'!$C$5:$C$508,A41,'81-82'!$H$5:$H$508)</f>
        <v>8</v>
      </c>
      <c r="H41" s="23">
        <f t="shared" si="1"/>
        <v>0.83333333333333337</v>
      </c>
      <c r="J41" s="37" t="s">
        <v>109</v>
      </c>
      <c r="K41" s="21">
        <f>COUNTIF('81-82'!$I$1:$X$749,J41)</f>
        <v>10</v>
      </c>
      <c r="N41"/>
    </row>
    <row r="42" spans="1:14" x14ac:dyDescent="0.25">
      <c r="A42" s="34" t="s">
        <v>238</v>
      </c>
      <c r="B42" s="22">
        <f>COUNTIF('81-82'!$C$5:$C$9749,A42)</f>
        <v>3</v>
      </c>
      <c r="C42" s="22">
        <f>COUNTIFS('81-82'!$C:$C,$A42,'81-82'!$F:$F,"WON")</f>
        <v>0</v>
      </c>
      <c r="D42" s="22">
        <f>COUNTIFS('81-82'!$C:$C,$A42,'81-82'!$F:$F,"DREW")</f>
        <v>0</v>
      </c>
      <c r="E42" s="22">
        <f>COUNTIFS('81-82'!$C:$C,$A42,'81-82'!$F:$F,"LOST")</f>
        <v>3</v>
      </c>
      <c r="F42" s="22">
        <f ca="1">SUMIF('81-82'!$C$1:$H$749,$A42,'81-82'!$G$1:$G$749)</f>
        <v>8</v>
      </c>
      <c r="G42" s="22">
        <f>SUMIF('81-82'!$C$5:$C$508,A42,'81-82'!$H$5:$H$508)</f>
        <v>11</v>
      </c>
      <c r="H42" s="23">
        <f t="shared" si="1"/>
        <v>0</v>
      </c>
      <c r="J42" s="34" t="s">
        <v>234</v>
      </c>
      <c r="K42" s="21">
        <f>COUNTIF('81-82'!$I$1:$X$749,J42)</f>
        <v>3</v>
      </c>
      <c r="N42"/>
    </row>
    <row r="43" spans="1:14" x14ac:dyDescent="0.25">
      <c r="A43" s="36" t="s">
        <v>11</v>
      </c>
      <c r="B43" s="22">
        <f>COUNTIF('81-82'!$C$5:$C$9749,A43)</f>
        <v>9</v>
      </c>
      <c r="C43" s="22">
        <f>COUNTIFS('81-82'!$C:$C,$A43,'81-82'!$F:$F,"WON")</f>
        <v>4</v>
      </c>
      <c r="D43" s="22">
        <f>COUNTIFS('81-82'!$C:$C,$A43,'81-82'!$F:$F,"DREW")</f>
        <v>0</v>
      </c>
      <c r="E43" s="22">
        <f>COUNTIFS('81-82'!$C:$C,$A43,'81-82'!$F:$F,"LOST")</f>
        <v>5</v>
      </c>
      <c r="F43" s="22">
        <f ca="1">SUMIF('81-82'!$C$1:$H$749,$A43,'81-82'!$G$1:$G$749)</f>
        <v>20</v>
      </c>
      <c r="G43" s="22">
        <f>SUMIF('81-82'!$C$5:$C$508,A43,'81-82'!$H$5:$H$508)</f>
        <v>18</v>
      </c>
      <c r="H43" s="23">
        <f t="shared" si="1"/>
        <v>0.44444444444444442</v>
      </c>
      <c r="J43" s="34" t="s">
        <v>131</v>
      </c>
      <c r="K43" s="21">
        <f>COUNTIF('81-82'!$I$1:$X$749,J43)</f>
        <v>6</v>
      </c>
      <c r="N43"/>
    </row>
    <row r="44" spans="1:14" x14ac:dyDescent="0.25">
      <c r="A44" s="34" t="s">
        <v>12</v>
      </c>
      <c r="B44" s="22">
        <f>COUNTIF('81-82'!$C$5:$C$9749,A44)</f>
        <v>1</v>
      </c>
      <c r="C44" s="22">
        <f>COUNTIFS('81-82'!$C:$C,$A44,'81-82'!$F:$F,"WON")</f>
        <v>0</v>
      </c>
      <c r="D44" s="22">
        <f>COUNTIFS('81-82'!$C:$C,$A44,'81-82'!$F:$F,"DREW")</f>
        <v>0</v>
      </c>
      <c r="E44" s="22">
        <f>COUNTIFS('81-82'!$C:$C,$A44,'81-82'!$F:$F,"LOST")</f>
        <v>1</v>
      </c>
      <c r="F44" s="22">
        <f ca="1">SUMIF('81-82'!$C$1:$H$749,$A44,'81-82'!$G$1:$G$749)</f>
        <v>2</v>
      </c>
      <c r="G44" s="22">
        <f>SUMIF('81-82'!$C$5:$C$508,A44,'81-82'!$H$5:$H$508)</f>
        <v>4</v>
      </c>
      <c r="H44" s="23">
        <f t="shared" si="1"/>
        <v>0</v>
      </c>
      <c r="J44" s="34" t="s">
        <v>183</v>
      </c>
      <c r="K44" s="21">
        <f>COUNTIF('81-82'!$I$1:$X$749,J44)</f>
        <v>1</v>
      </c>
      <c r="N44"/>
    </row>
    <row r="45" spans="1:14" x14ac:dyDescent="0.25">
      <c r="A45" s="35" t="s">
        <v>13</v>
      </c>
      <c r="B45" s="22">
        <f>COUNTIF('81-82'!$C$5:$C$9749,A45)</f>
        <v>2</v>
      </c>
      <c r="C45" s="22">
        <f>COUNTIFS('81-82'!$C:$C,$A45,'81-82'!$F:$F,"WON")</f>
        <v>0</v>
      </c>
      <c r="D45" s="22">
        <f>COUNTIFS('81-82'!$C:$C,$A45,'81-82'!$F:$F,"DREW")</f>
        <v>2</v>
      </c>
      <c r="E45" s="22">
        <f>COUNTIFS('81-82'!$C:$C,$A45,'81-82'!$F:$F,"LOST")</f>
        <v>0</v>
      </c>
      <c r="F45" s="22">
        <f ca="1">SUMIF('81-82'!$C$1:$H$749,$A45,'81-82'!$G$1:$G$749)</f>
        <v>3</v>
      </c>
      <c r="G45" s="22">
        <f>SUMIF('81-82'!$C$5:$C$508,A45,'81-82'!$H$5:$H$508)</f>
        <v>3</v>
      </c>
      <c r="H45" s="23">
        <f t="shared" si="1"/>
        <v>0</v>
      </c>
      <c r="J45" s="34" t="s">
        <v>294</v>
      </c>
      <c r="K45" s="21">
        <f>COUNTIF('81-82'!$I$1:$X$749,J45)</f>
        <v>7</v>
      </c>
      <c r="N45"/>
    </row>
    <row r="46" spans="1:14" x14ac:dyDescent="0.25">
      <c r="A46" s="34" t="s">
        <v>14</v>
      </c>
      <c r="B46" s="22">
        <f>COUNTIF('81-82'!$C$5:$C$9749,A46)</f>
        <v>1</v>
      </c>
      <c r="C46" s="22">
        <f>COUNTIFS('81-82'!$C:$C,$A46,'81-82'!$F:$F,"WON")</f>
        <v>0</v>
      </c>
      <c r="D46" s="22">
        <f>COUNTIFS('81-82'!$C:$C,$A46,'81-82'!$F:$F,"DREW")</f>
        <v>0</v>
      </c>
      <c r="E46" s="22">
        <f>COUNTIFS('81-82'!$C:$C,$A46,'81-82'!$F:$F,"LOST")</f>
        <v>1</v>
      </c>
      <c r="F46" s="22">
        <f ca="1">SUMIF('81-82'!$C$1:$H$749,$A46,'81-82'!$G$1:$G$749)</f>
        <v>2</v>
      </c>
      <c r="G46" s="22">
        <f>SUMIF('81-82'!$C$5:$C$508,A46,'81-82'!$H$5:$H$508)</f>
        <v>3</v>
      </c>
      <c r="H46" s="23">
        <f t="shared" si="1"/>
        <v>0</v>
      </c>
      <c r="J46" s="34" t="s">
        <v>205</v>
      </c>
      <c r="K46" s="21">
        <f>COUNTIF('81-82'!$I$1:$X$749,J46)</f>
        <v>1</v>
      </c>
      <c r="N46"/>
    </row>
    <row r="47" spans="1:14" x14ac:dyDescent="0.25">
      <c r="A47" s="34" t="s">
        <v>15</v>
      </c>
      <c r="B47" s="22">
        <f>COUNTIF('81-82'!$C$5:$C$9749,A47)</f>
        <v>5</v>
      </c>
      <c r="C47" s="22">
        <f>COUNTIFS('81-82'!$C:$C,$A47,'81-82'!$F:$F,"WON")</f>
        <v>1</v>
      </c>
      <c r="D47" s="22">
        <f>COUNTIFS('81-82'!$C:$C,$A47,'81-82'!$F:$F,"DREW")</f>
        <v>0</v>
      </c>
      <c r="E47" s="22">
        <f>COUNTIFS('81-82'!$C:$C,$A47,'81-82'!$F:$F,"LOST")</f>
        <v>4</v>
      </c>
      <c r="F47" s="22">
        <f ca="1">SUMIF('81-82'!$C$1:$H$749,$A47,'81-82'!$G$1:$G$749)</f>
        <v>7</v>
      </c>
      <c r="G47" s="22">
        <f>SUMIF('81-82'!$C$5:$C$508,A47,'81-82'!$H$5:$H$508)</f>
        <v>19</v>
      </c>
      <c r="H47" s="23">
        <f t="shared" si="1"/>
        <v>0.2</v>
      </c>
      <c r="J47" s="34" t="s">
        <v>290</v>
      </c>
      <c r="K47" s="21">
        <f>COUNTIF('81-82'!$I$1:$X$749,J47)</f>
        <v>5</v>
      </c>
      <c r="N47"/>
    </row>
    <row r="48" spans="1:14" x14ac:dyDescent="0.25">
      <c r="A48" s="35" t="s">
        <v>116</v>
      </c>
      <c r="B48" s="22">
        <f>COUNTIF('81-82'!$C$5:$C$9749,A48)</f>
        <v>1</v>
      </c>
      <c r="C48" s="22">
        <f>COUNTIFS('81-82'!$C:$C,$A48,'81-82'!$F:$F,"WON")</f>
        <v>1</v>
      </c>
      <c r="D48" s="22">
        <f>COUNTIFS('81-82'!$C:$C,$A48,'81-82'!$F:$F,"DREW")</f>
        <v>0</v>
      </c>
      <c r="E48" s="22">
        <f>COUNTIFS('81-82'!$C:$C,$A48,'81-82'!$F:$F,"LOST")</f>
        <v>0</v>
      </c>
      <c r="F48" s="22">
        <f ca="1">SUMIF('81-82'!$C$1:$H$749,$A48,'81-82'!$G$1:$G$749)</f>
        <v>4</v>
      </c>
      <c r="G48" s="22">
        <f>SUMIF('81-82'!$C$5:$C$508,A48,'81-82'!$H$5:$H$508)</f>
        <v>0</v>
      </c>
      <c r="H48" s="23">
        <f t="shared" si="1"/>
        <v>1</v>
      </c>
      <c r="J48" s="34" t="s">
        <v>130</v>
      </c>
      <c r="K48" s="21">
        <f>COUNTIF('81-82'!$I$1:$X$749,J48)</f>
        <v>15</v>
      </c>
      <c r="N48"/>
    </row>
    <row r="49" spans="1:14" x14ac:dyDescent="0.25">
      <c r="A49" s="34" t="s">
        <v>16</v>
      </c>
      <c r="B49" s="22">
        <f>COUNTIF('81-82'!$C$5:$C$9749,A49)</f>
        <v>5</v>
      </c>
      <c r="C49" s="22">
        <f>COUNTIFS('81-82'!$C:$C,$A49,'81-82'!$F:$F,"WON")</f>
        <v>3</v>
      </c>
      <c r="D49" s="22">
        <f>COUNTIFS('81-82'!$C:$C,$A49,'81-82'!$F:$F,"DREW")</f>
        <v>0</v>
      </c>
      <c r="E49" s="22">
        <f>COUNTIFS('81-82'!$C:$C,$A49,'81-82'!$F:$F,"LOST")</f>
        <v>2</v>
      </c>
      <c r="F49" s="22">
        <f ca="1">SUMIF('81-82'!$C$1:$H$749,$A49,'81-82'!$G$1:$G$749)</f>
        <v>14</v>
      </c>
      <c r="G49" s="22">
        <f>SUMIF('81-82'!$C$5:$C$508,A49,'81-82'!$H$5:$H$508)</f>
        <v>9</v>
      </c>
      <c r="H49" s="23">
        <f t="shared" si="1"/>
        <v>0.6</v>
      </c>
      <c r="J49" s="34" t="s">
        <v>161</v>
      </c>
      <c r="K49" s="21">
        <f>COUNTIF('81-82'!$I$1:$X$749,J49)</f>
        <v>1</v>
      </c>
      <c r="N49"/>
    </row>
    <row r="50" spans="1:14" x14ac:dyDescent="0.25">
      <c r="A50" s="34" t="s">
        <v>17</v>
      </c>
      <c r="B50" s="22">
        <f>COUNTIF('81-82'!$C$5:$C$9749,A50)</f>
        <v>1</v>
      </c>
      <c r="C50" s="22">
        <f>COUNTIFS('81-82'!$C:$C,$A50,'81-82'!$F:$F,"WON")</f>
        <v>1</v>
      </c>
      <c r="D50" s="22">
        <f>COUNTIFS('81-82'!$C:$C,$A50,'81-82'!$F:$F,"DREW")</f>
        <v>0</v>
      </c>
      <c r="E50" s="22">
        <f>COUNTIFS('81-82'!$C:$C,$A50,'81-82'!$F:$F,"LOST")</f>
        <v>0</v>
      </c>
      <c r="F50" s="22">
        <f ca="1">SUMIF('81-82'!$C$1:$H$749,$A50,'81-82'!$G$1:$G$749)</f>
        <v>1</v>
      </c>
      <c r="G50" s="22">
        <f>SUMIF('81-82'!$C$5:$C$508,A50,'81-82'!$H$5:$H$508)</f>
        <v>0</v>
      </c>
      <c r="H50" s="23">
        <f t="shared" si="1"/>
        <v>1</v>
      </c>
      <c r="J50" s="34" t="s">
        <v>195</v>
      </c>
      <c r="K50" s="21">
        <f>COUNTIF('81-82'!$I$1:$X$749,J50)</f>
        <v>2</v>
      </c>
      <c r="N50"/>
    </row>
    <row r="51" spans="1:14" x14ac:dyDescent="0.25">
      <c r="A51" s="36" t="s">
        <v>18</v>
      </c>
      <c r="B51" s="22">
        <f>COUNTIF('81-82'!$C$5:$C$9749,A51)</f>
        <v>8</v>
      </c>
      <c r="C51" s="22">
        <f>COUNTIFS('81-82'!$C:$C,$A51,'81-82'!$F:$F,"WON")</f>
        <v>1</v>
      </c>
      <c r="D51" s="22">
        <f>COUNTIFS('81-82'!$C:$C,$A51,'81-82'!$F:$F,"DREW")</f>
        <v>2</v>
      </c>
      <c r="E51" s="22">
        <f>COUNTIFS('81-82'!$C:$C,$A51,'81-82'!$F:$F,"LOST")</f>
        <v>5</v>
      </c>
      <c r="F51" s="22">
        <f ca="1">SUMIF('81-82'!$C$1:$H$749,$A51,'81-82'!$G$1:$G$749)</f>
        <v>12</v>
      </c>
      <c r="G51" s="22">
        <f>SUMIF('81-82'!$C$5:$C$508,A51,'81-82'!$H$5:$H$508)</f>
        <v>28</v>
      </c>
      <c r="H51" s="23">
        <f t="shared" si="1"/>
        <v>0.125</v>
      </c>
      <c r="J51" s="34" t="s">
        <v>239</v>
      </c>
      <c r="K51" s="21">
        <f>COUNTIF('81-82'!$I$1:$X$749,J51)</f>
        <v>17</v>
      </c>
      <c r="N51"/>
    </row>
    <row r="52" spans="1:14" x14ac:dyDescent="0.25">
      <c r="A52" s="38" t="s">
        <v>19</v>
      </c>
      <c r="B52" s="22">
        <f>COUNTIF('81-82'!$C$5:$C$9749,A52)</f>
        <v>2</v>
      </c>
      <c r="C52" s="22">
        <f>COUNTIFS('81-82'!$C:$C,$A52,'81-82'!$F:$F,"WON")</f>
        <v>1</v>
      </c>
      <c r="D52" s="22">
        <f>COUNTIFS('81-82'!$C:$C,$A52,'81-82'!$F:$F,"DREW")</f>
        <v>1</v>
      </c>
      <c r="E52" s="22">
        <f>COUNTIFS('81-82'!$C:$C,$A52,'81-82'!$F:$F,"LOST")</f>
        <v>0</v>
      </c>
      <c r="F52" s="22">
        <f ca="1">SUMIF('81-82'!$C$1:$H$749,$A52,'81-82'!$G$1:$G$749)</f>
        <v>4</v>
      </c>
      <c r="G52" s="22">
        <f>SUMIF('81-82'!$C$5:$C$508,A52,'81-82'!$H$5:$H$508)</f>
        <v>3</v>
      </c>
      <c r="H52" s="23">
        <f t="shared" si="1"/>
        <v>0.5</v>
      </c>
      <c r="J52" s="34" t="s">
        <v>310</v>
      </c>
      <c r="K52" s="21">
        <f>COUNTIF('81-82'!$I$1:$X$749,J52)</f>
        <v>1</v>
      </c>
      <c r="N52"/>
    </row>
    <row r="53" spans="1:14" x14ac:dyDescent="0.25">
      <c r="A53" s="34" t="s">
        <v>20</v>
      </c>
      <c r="B53" s="22">
        <f>COUNTIF('81-82'!$C$5:$C$9749,A53)</f>
        <v>8</v>
      </c>
      <c r="C53" s="22">
        <f>COUNTIFS('81-82'!$C:$C,$A53,'81-82'!$F:$F,"WON")</f>
        <v>6</v>
      </c>
      <c r="D53" s="22">
        <f>COUNTIFS('81-82'!$C:$C,$A53,'81-82'!$F:$F,"DREW")</f>
        <v>0</v>
      </c>
      <c r="E53" s="22">
        <f>COUNTIFS('81-82'!$C:$C,$A53,'81-82'!$F:$F,"LOST")</f>
        <v>2</v>
      </c>
      <c r="F53" s="22">
        <f ca="1">SUMIF('81-82'!$C$1:$H$749,$A53,'81-82'!$G$1:$G$749)</f>
        <v>30</v>
      </c>
      <c r="G53" s="22">
        <f>SUMIF('81-82'!$C$5:$C$508,A53,'81-82'!$H$5:$H$508)</f>
        <v>8</v>
      </c>
      <c r="H53" s="23">
        <f t="shared" si="1"/>
        <v>0.75</v>
      </c>
      <c r="J53" s="34" t="s">
        <v>219</v>
      </c>
      <c r="K53" s="21">
        <f>COUNTIF('81-82'!$I$1:$X$749,J53)</f>
        <v>6</v>
      </c>
      <c r="N53"/>
    </row>
    <row r="54" spans="1:14" x14ac:dyDescent="0.25">
      <c r="A54" s="34" t="s">
        <v>21</v>
      </c>
      <c r="B54" s="22">
        <f>COUNTIF('81-82'!$C$5:$C$9749,A54)</f>
        <v>1</v>
      </c>
      <c r="C54" s="22">
        <f>COUNTIFS('81-82'!$C:$C,$A54,'81-82'!$F:$F,"WON")</f>
        <v>0</v>
      </c>
      <c r="D54" s="22">
        <f>COUNTIFS('81-82'!$C:$C,$A54,'81-82'!$F:$F,"DREW")</f>
        <v>0</v>
      </c>
      <c r="E54" s="22">
        <f>COUNTIFS('81-82'!$C:$C,$A54,'81-82'!$F:$F,"LOST")</f>
        <v>1</v>
      </c>
      <c r="F54" s="22">
        <f ca="1">SUMIF('81-82'!$C$1:$H$749,$A54,'81-82'!$G$1:$G$749)</f>
        <v>1</v>
      </c>
      <c r="G54" s="22">
        <f>SUMIF('81-82'!$C$5:$C$508,A54,'81-82'!$H$5:$H$508)</f>
        <v>2</v>
      </c>
      <c r="H54" s="23">
        <f t="shared" si="1"/>
        <v>0</v>
      </c>
      <c r="J54" s="34" t="s">
        <v>323</v>
      </c>
      <c r="K54" s="21">
        <f>COUNTIF('81-82'!$I$1:$X$749,J54)</f>
        <v>1</v>
      </c>
      <c r="N54"/>
    </row>
    <row r="55" spans="1:14" x14ac:dyDescent="0.25">
      <c r="A55" s="35" t="s">
        <v>22</v>
      </c>
      <c r="B55" s="22">
        <f>COUNTIF('81-82'!$C$5:$C$9749,A55)</f>
        <v>9</v>
      </c>
      <c r="C55" s="22">
        <f>COUNTIFS('81-82'!$C:$C,$A55,'81-82'!$F:$F,"WON")</f>
        <v>3</v>
      </c>
      <c r="D55" s="22">
        <f>COUNTIFS('81-82'!$C:$C,$A55,'81-82'!$F:$F,"DREW")</f>
        <v>3</v>
      </c>
      <c r="E55" s="22">
        <f>COUNTIFS('81-82'!$C:$C,$A55,'81-82'!$F:$F,"LOST")</f>
        <v>3</v>
      </c>
      <c r="F55" s="22">
        <f ca="1">SUMIF('81-82'!$C$1:$H$749,$A55,'81-82'!$G$1:$G$749)</f>
        <v>20</v>
      </c>
      <c r="G55" s="22">
        <f>SUMIF('81-82'!$C$5:$C$508,A55,'81-82'!$H$5:$H$508)</f>
        <v>19</v>
      </c>
      <c r="H55" s="23">
        <f t="shared" si="1"/>
        <v>0.33333333333333331</v>
      </c>
      <c r="J55" s="34" t="s">
        <v>241</v>
      </c>
      <c r="K55" s="21">
        <f>COUNTIF('81-82'!$I$1:$X$749,J55)</f>
        <v>1</v>
      </c>
      <c r="N55"/>
    </row>
    <row r="56" spans="1:14" x14ac:dyDescent="0.25">
      <c r="A56" s="34" t="s">
        <v>23</v>
      </c>
      <c r="B56" s="22">
        <f>COUNTIF('81-82'!$C$5:$C$9749,A56)</f>
        <v>2</v>
      </c>
      <c r="C56" s="22">
        <f>COUNTIFS('81-82'!$C:$C,$A56,'81-82'!$F:$F,"WON")</f>
        <v>2</v>
      </c>
      <c r="D56" s="22">
        <f>COUNTIFS('81-82'!$C:$C,$A56,'81-82'!$F:$F,"DREW")</f>
        <v>0</v>
      </c>
      <c r="E56" s="22">
        <f>COUNTIFS('81-82'!$C:$C,$A56,'81-82'!$F:$F,"LOST")</f>
        <v>0</v>
      </c>
      <c r="F56" s="22">
        <f ca="1">SUMIF('81-82'!$C$1:$H$749,$A56,'81-82'!$G$1:$G$749)</f>
        <v>11</v>
      </c>
      <c r="G56" s="22">
        <f>SUMIF('81-82'!$C$5:$C$508,A56,'81-82'!$H$5:$H$508)</f>
        <v>0</v>
      </c>
      <c r="H56" s="23">
        <f t="shared" si="1"/>
        <v>1</v>
      </c>
      <c r="J56" s="34" t="s">
        <v>133</v>
      </c>
      <c r="K56" s="21">
        <f>COUNTIF('81-82'!$I$1:$X$749,J56)</f>
        <v>5</v>
      </c>
      <c r="N56"/>
    </row>
    <row r="57" spans="1:14" ht="30" x14ac:dyDescent="0.25">
      <c r="A57" s="35" t="s">
        <v>24</v>
      </c>
      <c r="B57" s="22">
        <f>COUNTIF('81-82'!$C$5:$C$9749,A57)</f>
        <v>10</v>
      </c>
      <c r="C57" s="22">
        <f>COUNTIFS('81-82'!$C:$C,$A57,'81-82'!$F:$F,"WON")</f>
        <v>2</v>
      </c>
      <c r="D57" s="22">
        <f>COUNTIFS('81-82'!$C:$C,$A57,'81-82'!$F:$F,"DREW")</f>
        <v>3</v>
      </c>
      <c r="E57" s="22">
        <f>COUNTIFS('81-82'!$C:$C,$A57,'81-82'!$F:$F,"LOST")</f>
        <v>5</v>
      </c>
      <c r="F57" s="22">
        <f ca="1">SUMIF('81-82'!$C$1:$H$749,$A57,'81-82'!$G$1:$G$749)</f>
        <v>18</v>
      </c>
      <c r="G57" s="22">
        <f>SUMIF('81-82'!$C$5:$C$508,A57,'81-82'!$H$5:$H$508)</f>
        <v>24</v>
      </c>
      <c r="H57" s="23">
        <f t="shared" si="1"/>
        <v>0.2</v>
      </c>
      <c r="J57" s="34" t="s">
        <v>215</v>
      </c>
      <c r="K57" s="21">
        <f>COUNTIF('81-82'!$I$1:$X$749,J57)</f>
        <v>3</v>
      </c>
      <c r="N57"/>
    </row>
    <row r="58" spans="1:14" x14ac:dyDescent="0.25">
      <c r="A58" s="34" t="s">
        <v>25</v>
      </c>
      <c r="B58" s="22">
        <f>COUNTIF('81-82'!$C$5:$C$9749,A58)</f>
        <v>5</v>
      </c>
      <c r="C58" s="22">
        <f>COUNTIFS('81-82'!$C:$C,$A58,'81-82'!$F:$F,"WON")</f>
        <v>4</v>
      </c>
      <c r="D58" s="22">
        <f>COUNTIFS('81-82'!$C:$C,$A58,'81-82'!$F:$F,"DREW")</f>
        <v>0</v>
      </c>
      <c r="E58" s="22">
        <f>COUNTIFS('81-82'!$C:$C,$A58,'81-82'!$F:$F,"LOST")</f>
        <v>1</v>
      </c>
      <c r="F58" s="22">
        <f ca="1">SUMIF('81-82'!$C$1:$H$749,$A58,'81-82'!$G$1:$G$749)</f>
        <v>21</v>
      </c>
      <c r="G58" s="22">
        <f>SUMIF('81-82'!$C$5:$C$508,A58,'81-82'!$H$5:$H$508)</f>
        <v>6</v>
      </c>
      <c r="H58" s="23">
        <f t="shared" si="1"/>
        <v>0.8</v>
      </c>
      <c r="J58" s="34" t="s">
        <v>308</v>
      </c>
      <c r="K58" s="21">
        <f>COUNTIF('81-82'!$I$1:$X$749,J58)</f>
        <v>5</v>
      </c>
      <c r="N58"/>
    </row>
    <row r="59" spans="1:14" x14ac:dyDescent="0.25">
      <c r="A59" s="34" t="s">
        <v>304</v>
      </c>
      <c r="B59" s="22">
        <f>COUNTIF('81-82'!$C$5:$C$9749,A59)</f>
        <v>1</v>
      </c>
      <c r="C59" s="22">
        <f>COUNTIFS('81-82'!$C:$C,$A59,'81-82'!$F:$F,"WON")</f>
        <v>0</v>
      </c>
      <c r="D59" s="22">
        <f>COUNTIFS('81-82'!$C:$C,$A59,'81-82'!$F:$F,"DREW")</f>
        <v>0</v>
      </c>
      <c r="E59" s="22">
        <f>COUNTIFS('81-82'!$C:$C,$A59,'81-82'!$F:$F,"LOST")</f>
        <v>1</v>
      </c>
      <c r="F59" s="22">
        <f ca="1">SUMIF('81-82'!$C$1:$H$749,$A59,'81-82'!$G$1:$G$749)</f>
        <v>0</v>
      </c>
      <c r="G59" s="22">
        <f>SUMIF('81-82'!$C$5:$C$508,A59,'81-82'!$H$5:$H$508)</f>
        <v>11</v>
      </c>
      <c r="H59" s="23">
        <f t="shared" si="1"/>
        <v>0</v>
      </c>
      <c r="J59" s="34" t="s">
        <v>141</v>
      </c>
      <c r="K59" s="21">
        <f>COUNTIF('81-82'!$I$1:$X$749,J59)</f>
        <v>5</v>
      </c>
      <c r="N59"/>
    </row>
    <row r="60" spans="1:14" x14ac:dyDescent="0.25">
      <c r="A60" s="35" t="s">
        <v>26</v>
      </c>
      <c r="B60" s="22">
        <f>COUNTIF('81-82'!$C$5:$C$9749,A60)</f>
        <v>2</v>
      </c>
      <c r="C60" s="22">
        <f>COUNTIFS('81-82'!$C:$C,$A60,'81-82'!$F:$F,"WON")</f>
        <v>1</v>
      </c>
      <c r="D60" s="22">
        <f>COUNTIFS('81-82'!$C:$C,$A60,'81-82'!$F:$F,"DREW")</f>
        <v>0</v>
      </c>
      <c r="E60" s="22">
        <f>COUNTIFS('81-82'!$C:$C,$A60,'81-82'!$F:$F,"LOST")</f>
        <v>1</v>
      </c>
      <c r="F60" s="22">
        <f ca="1">SUMIF('81-82'!$C$1:$H$749,$A60,'81-82'!$G$1:$G$749)</f>
        <v>3</v>
      </c>
      <c r="G60" s="22">
        <f>SUMIF('81-82'!$C$5:$C$508,A60,'81-82'!$H$5:$H$508)</f>
        <v>7</v>
      </c>
      <c r="H60" s="23">
        <f t="shared" si="1"/>
        <v>0.5</v>
      </c>
      <c r="J60" s="34" t="s">
        <v>192</v>
      </c>
      <c r="K60" s="21">
        <f>COUNTIF('81-82'!$I$1:$X$749,J60)</f>
        <v>18</v>
      </c>
      <c r="N60"/>
    </row>
    <row r="61" spans="1:14" x14ac:dyDescent="0.25">
      <c r="A61" s="34" t="s">
        <v>27</v>
      </c>
      <c r="B61" s="22">
        <f>COUNTIF('81-82'!$C$5:$C$9749,A61)</f>
        <v>4</v>
      </c>
      <c r="C61" s="22">
        <f>COUNTIFS('81-82'!$C:$C,$A61,'81-82'!$F:$F,"WON")</f>
        <v>3</v>
      </c>
      <c r="D61" s="22">
        <f>COUNTIFS('81-82'!$C:$C,$A61,'81-82'!$F:$F,"DREW")</f>
        <v>0</v>
      </c>
      <c r="E61" s="22">
        <f>COUNTIFS('81-82'!$C:$C,$A61,'81-82'!$F:$F,"LOST")</f>
        <v>1</v>
      </c>
      <c r="F61" s="22">
        <f ca="1">SUMIF('81-82'!$C$1:$H$749,$A61,'81-82'!$G$1:$G$749)</f>
        <v>13</v>
      </c>
      <c r="G61" s="22">
        <f>SUMIF('81-82'!$C$5:$C$508,A61,'81-82'!$H$5:$H$508)</f>
        <v>2</v>
      </c>
      <c r="H61" s="23">
        <f t="shared" si="1"/>
        <v>0.75</v>
      </c>
      <c r="J61" s="34" t="s">
        <v>194</v>
      </c>
      <c r="K61" s="21">
        <f>COUNTIF('81-82'!$I$1:$X$749,J61)</f>
        <v>5</v>
      </c>
      <c r="N61"/>
    </row>
    <row r="62" spans="1:14" x14ac:dyDescent="0.25">
      <c r="A62" s="34" t="s">
        <v>28</v>
      </c>
      <c r="B62" s="22">
        <f>COUNTIF('81-82'!$C$5:$C$9749,A62)</f>
        <v>1</v>
      </c>
      <c r="C62" s="22">
        <f>COUNTIFS('81-82'!$C:$C,$A62,'81-82'!$F:$F,"WON")</f>
        <v>0</v>
      </c>
      <c r="D62" s="22">
        <f>COUNTIFS('81-82'!$C:$C,$A62,'81-82'!$F:$F,"DREW")</f>
        <v>1</v>
      </c>
      <c r="E62" s="22">
        <f>COUNTIFS('81-82'!$C:$C,$A62,'81-82'!$F:$F,"LOST")</f>
        <v>0</v>
      </c>
      <c r="F62" s="22">
        <f ca="1">SUMIF('81-82'!$C$1:$H$749,$A62,'81-82'!$G$1:$G$749)</f>
        <v>1</v>
      </c>
      <c r="G62" s="22">
        <f>SUMIF('81-82'!$C$5:$C$508,A62,'81-82'!$H$5:$H$508)</f>
        <v>1</v>
      </c>
      <c r="H62" s="23">
        <f t="shared" si="1"/>
        <v>0</v>
      </c>
      <c r="J62" s="34" t="s">
        <v>301</v>
      </c>
      <c r="K62" s="21">
        <f>COUNTIF('81-82'!$I$1:$X$749,J62)</f>
        <v>1</v>
      </c>
      <c r="N62"/>
    </row>
    <row r="63" spans="1:14" x14ac:dyDescent="0.25">
      <c r="A63" s="34" t="s">
        <v>299</v>
      </c>
      <c r="B63" s="22">
        <f>COUNTIF('81-82'!$C$5:$C$9749,A63)</f>
        <v>1</v>
      </c>
      <c r="C63" s="22">
        <f>COUNTIFS('81-82'!$C:$C,$A63,'81-82'!$F:$F,"WON")</f>
        <v>1</v>
      </c>
      <c r="D63" s="22">
        <f>COUNTIFS('81-82'!$C:$C,$A63,'81-82'!$F:$F,"DREW")</f>
        <v>0</v>
      </c>
      <c r="E63" s="22">
        <f>COUNTIFS('81-82'!$C:$C,$A63,'81-82'!$F:$F,"LOST")</f>
        <v>0</v>
      </c>
      <c r="F63" s="22">
        <f ca="1">SUMIF('81-82'!$C$1:$H$749,$A63,'81-82'!$G$1:$G$749)</f>
        <v>4</v>
      </c>
      <c r="G63" s="22">
        <f>SUMIF('81-82'!$C$5:$C$508,A63,'81-82'!$H$5:$H$508)</f>
        <v>2</v>
      </c>
      <c r="H63" s="23">
        <f t="shared" si="1"/>
        <v>1</v>
      </c>
      <c r="J63" s="34" t="s">
        <v>289</v>
      </c>
      <c r="K63" s="21">
        <f>COUNTIF('81-82'!$I$1:$X$749,J63)</f>
        <v>15</v>
      </c>
      <c r="N63"/>
    </row>
    <row r="64" spans="1:14" x14ac:dyDescent="0.25">
      <c r="A64" s="37" t="s">
        <v>106</v>
      </c>
      <c r="B64" s="22">
        <f>COUNTIF('81-82'!$C$5:$C$9749,A64)</f>
        <v>1</v>
      </c>
      <c r="C64" s="22">
        <f>COUNTIFS('81-82'!$C:$C,$A64,'81-82'!$F:$F,"WON")</f>
        <v>1</v>
      </c>
      <c r="D64" s="22">
        <f>COUNTIFS('81-82'!$C:$C,$A64,'81-82'!$F:$F,"DREW")</f>
        <v>0</v>
      </c>
      <c r="E64" s="22">
        <f>COUNTIFS('81-82'!$C:$C,$A64,'81-82'!$F:$F,"LOST")</f>
        <v>0</v>
      </c>
      <c r="F64" s="22">
        <f ca="1">SUMIF('81-82'!$C$1:$H$749,$A64,'81-82'!$G$1:$G$749)</f>
        <v>2</v>
      </c>
      <c r="G64" s="22">
        <f>SUMIF('81-82'!$C$5:$C$508,A64,'81-82'!$H$5:$H$508)</f>
        <v>1</v>
      </c>
      <c r="H64" s="23">
        <f t="shared" si="1"/>
        <v>1</v>
      </c>
      <c r="J64" s="34" t="s">
        <v>164</v>
      </c>
      <c r="K64" s="21">
        <f>COUNTIF('81-82'!$I$1:$X$749,J64)</f>
        <v>3</v>
      </c>
      <c r="N64"/>
    </row>
    <row r="65" spans="1:14" x14ac:dyDescent="0.25">
      <c r="A65" s="34" t="s">
        <v>29</v>
      </c>
      <c r="B65" s="22">
        <f>COUNTIF('81-82'!$C$5:$C$9749,A65)</f>
        <v>5</v>
      </c>
      <c r="C65" s="22">
        <f>COUNTIFS('81-82'!$C:$C,$A65,'81-82'!$F:$F,"WON")</f>
        <v>3</v>
      </c>
      <c r="D65" s="22">
        <f>COUNTIFS('81-82'!$C:$C,$A65,'81-82'!$F:$F,"DREW")</f>
        <v>0</v>
      </c>
      <c r="E65" s="22">
        <f>COUNTIFS('81-82'!$C:$C,$A65,'81-82'!$F:$F,"LOST")</f>
        <v>2</v>
      </c>
      <c r="F65" s="22">
        <f ca="1">SUMIF('81-82'!$C$1:$H$749,$A65,'81-82'!$G$1:$G$749)</f>
        <v>16</v>
      </c>
      <c r="G65" s="22">
        <f>SUMIF('81-82'!$C$5:$C$508,A65,'81-82'!$H$5:$H$508)</f>
        <v>12</v>
      </c>
      <c r="H65" s="23">
        <f t="shared" si="1"/>
        <v>0.6</v>
      </c>
      <c r="J65" s="34" t="s">
        <v>123</v>
      </c>
      <c r="K65" s="21">
        <f>COUNTIF('81-82'!$I$1:$X$749,J65)</f>
        <v>1</v>
      </c>
      <c r="N65"/>
    </row>
    <row r="66" spans="1:14" x14ac:dyDescent="0.25">
      <c r="A66" s="34" t="s">
        <v>246</v>
      </c>
      <c r="B66" s="22">
        <f>COUNTIF('81-82'!$C$5:$C$9749,A66)</f>
        <v>1</v>
      </c>
      <c r="C66" s="22">
        <f>COUNTIFS('81-82'!$C:$C,$A66,'81-82'!$F:$F,"WON")</f>
        <v>0</v>
      </c>
      <c r="D66" s="22">
        <f>COUNTIFS('81-82'!$C:$C,$A66,'81-82'!$F:$F,"DREW")</f>
        <v>0</v>
      </c>
      <c r="E66" s="22">
        <f>COUNTIFS('81-82'!$C:$C,$A66,'81-82'!$F:$F,"LOST")</f>
        <v>1</v>
      </c>
      <c r="F66" s="22">
        <f ca="1">SUMIF('81-82'!$C$1:$H$749,$A66,'81-82'!$G$1:$G$749)</f>
        <v>1</v>
      </c>
      <c r="G66" s="22">
        <f>SUMIF('81-82'!$C$5:$C$508,A66,'81-82'!$H$5:$H$508)</f>
        <v>2</v>
      </c>
      <c r="H66" s="23">
        <f t="shared" si="1"/>
        <v>0</v>
      </c>
      <c r="J66" s="34" t="s">
        <v>171</v>
      </c>
      <c r="K66" s="21">
        <f>COUNTIF('81-82'!$I$1:$X$749,J66)</f>
        <v>10</v>
      </c>
      <c r="N66"/>
    </row>
    <row r="67" spans="1:14" x14ac:dyDescent="0.25">
      <c r="A67" s="34" t="s">
        <v>30</v>
      </c>
      <c r="B67" s="22">
        <f>COUNTIF('81-82'!$C$5:$C$9749,A67)</f>
        <v>3</v>
      </c>
      <c r="C67" s="22">
        <f>COUNTIFS('81-82'!$C:$C,$A67,'81-82'!$F:$F,"WON")</f>
        <v>1</v>
      </c>
      <c r="D67" s="22">
        <f>COUNTIFS('81-82'!$C:$C,$A67,'81-82'!$F:$F,"DREW")</f>
        <v>0</v>
      </c>
      <c r="E67" s="22">
        <f>COUNTIFS('81-82'!$C:$C,$A67,'81-82'!$F:$F,"LOST")</f>
        <v>2</v>
      </c>
      <c r="F67" s="22">
        <f ca="1">SUMIF('81-82'!$C$1:$H$749,$A67,'81-82'!$G$1:$G$749)</f>
        <v>8</v>
      </c>
      <c r="G67" s="22">
        <f>SUMIF('81-82'!$C$5:$C$508,A67,'81-82'!$H$5:$H$508)</f>
        <v>10</v>
      </c>
      <c r="H67" s="23">
        <f t="shared" si="1"/>
        <v>0.33333333333333331</v>
      </c>
      <c r="J67" s="34" t="s">
        <v>129</v>
      </c>
      <c r="K67" s="21">
        <f>COUNTIF('81-82'!$I$1:$X$749,J67)</f>
        <v>5</v>
      </c>
      <c r="N67"/>
    </row>
    <row r="68" spans="1:14" x14ac:dyDescent="0.25">
      <c r="A68" s="34" t="s">
        <v>31</v>
      </c>
      <c r="B68" s="22">
        <f>COUNTIF('81-82'!$C$5:$C$9749,A68)</f>
        <v>2</v>
      </c>
      <c r="C68" s="22">
        <f>COUNTIFS('81-82'!$C:$C,$A68,'81-82'!$F:$F,"WON")</f>
        <v>2</v>
      </c>
      <c r="D68" s="22">
        <f>COUNTIFS('81-82'!$C:$C,$A68,'81-82'!$F:$F,"DREW")</f>
        <v>0</v>
      </c>
      <c r="E68" s="22">
        <f>COUNTIFS('81-82'!$C:$C,$A68,'81-82'!$F:$F,"LOST")</f>
        <v>0</v>
      </c>
      <c r="F68" s="22">
        <f ca="1">SUMIF('81-82'!$C$1:$H$749,$A68,'81-82'!$G$1:$G$749)</f>
        <v>9</v>
      </c>
      <c r="G68" s="22">
        <f>SUMIF('81-82'!$C$5:$C$508,A68,'81-82'!$H$5:$H$508)</f>
        <v>3</v>
      </c>
      <c r="H68" s="23">
        <f t="shared" si="1"/>
        <v>1</v>
      </c>
      <c r="J68" s="37" t="s">
        <v>101</v>
      </c>
      <c r="K68" s="21">
        <f>COUNTIF('81-82'!$I$1:$X$749,J68)</f>
        <v>11</v>
      </c>
      <c r="N68"/>
    </row>
    <row r="69" spans="1:14" x14ac:dyDescent="0.25">
      <c r="A69" s="35" t="s">
        <v>32</v>
      </c>
      <c r="B69" s="22">
        <f>COUNTIF('81-82'!$C$5:$C$9749,A69)</f>
        <v>4</v>
      </c>
      <c r="C69" s="22">
        <f>COUNTIFS('81-82'!$C:$C,$A69,'81-82'!$F:$F,"WON")</f>
        <v>2</v>
      </c>
      <c r="D69" s="22">
        <f>COUNTIFS('81-82'!$C:$C,$A69,'81-82'!$F:$F,"DREW")</f>
        <v>0</v>
      </c>
      <c r="E69" s="22">
        <f>COUNTIFS('81-82'!$C:$C,$A69,'81-82'!$F:$F,"LOST")</f>
        <v>2</v>
      </c>
      <c r="F69" s="22">
        <f ca="1">SUMIF('81-82'!$C$1:$H$749,$A69,'81-82'!$G$1:$G$749)</f>
        <v>10</v>
      </c>
      <c r="G69" s="22">
        <f>SUMIF('81-82'!$C$5:$C$508,A69,'81-82'!$H$5:$H$508)</f>
        <v>18</v>
      </c>
      <c r="H69" s="23">
        <f t="shared" si="1"/>
        <v>0.5</v>
      </c>
      <c r="J69" s="34" t="s">
        <v>262</v>
      </c>
      <c r="K69" s="21">
        <f>COUNTIF('81-82'!$I$1:$X$749,J69)</f>
        <v>1</v>
      </c>
      <c r="N69"/>
    </row>
    <row r="70" spans="1:14" x14ac:dyDescent="0.25">
      <c r="A70" s="34" t="s">
        <v>33</v>
      </c>
      <c r="B70" s="22">
        <f>COUNTIF('81-82'!$C$5:$C$9749,A70)</f>
        <v>1</v>
      </c>
      <c r="C70" s="22">
        <f>COUNTIFS('81-82'!$C:$C,$A70,'81-82'!$F:$F,"WON")</f>
        <v>0</v>
      </c>
      <c r="D70" s="22">
        <f>COUNTIFS('81-82'!$C:$C,$A70,'81-82'!$F:$F,"DREW")</f>
        <v>0</v>
      </c>
      <c r="E70" s="22">
        <f>COUNTIFS('81-82'!$C:$C,$A70,'81-82'!$F:$F,"LOST")</f>
        <v>1</v>
      </c>
      <c r="F70" s="22">
        <f ca="1">SUMIF('81-82'!$C$1:$H$749,$A70,'81-82'!$G$1:$G$749)</f>
        <v>2</v>
      </c>
      <c r="G70" s="22">
        <f>SUMIF('81-82'!$C$5:$C$508,A70,'81-82'!$H$5:$H$508)</f>
        <v>3</v>
      </c>
      <c r="H70" s="23">
        <f t="shared" si="1"/>
        <v>0</v>
      </c>
      <c r="J70" s="34" t="s">
        <v>297</v>
      </c>
      <c r="K70" s="21">
        <f>COUNTIF('81-82'!$I$1:$X$749,J70)</f>
        <v>1</v>
      </c>
      <c r="N70"/>
    </row>
    <row r="71" spans="1:14" x14ac:dyDescent="0.25">
      <c r="A71" s="36" t="s">
        <v>34</v>
      </c>
      <c r="B71" s="22">
        <f>COUNTIF('81-82'!$C$5:$C$9749,A71)</f>
        <v>11</v>
      </c>
      <c r="C71" s="22">
        <f>COUNTIFS('81-82'!$C:$C,$A71,'81-82'!$F:$F,"WON")</f>
        <v>7</v>
      </c>
      <c r="D71" s="22">
        <f>COUNTIFS('81-82'!$C:$C,$A71,'81-82'!$F:$F,"DREW")</f>
        <v>1</v>
      </c>
      <c r="E71" s="22">
        <f>COUNTIFS('81-82'!$C:$C,$A71,'81-82'!$F:$F,"LOST")</f>
        <v>3</v>
      </c>
      <c r="F71" s="22">
        <f ca="1">SUMIF('81-82'!$C$1:$H$749,$A71,'81-82'!$G$1:$G$749)</f>
        <v>27</v>
      </c>
      <c r="G71" s="22">
        <f>SUMIF('81-82'!$C$5:$C$508,A71,'81-82'!$H$5:$H$508)</f>
        <v>16</v>
      </c>
      <c r="H71" s="23">
        <f t="shared" si="1"/>
        <v>0.63636363636363635</v>
      </c>
      <c r="J71" s="34" t="s">
        <v>159</v>
      </c>
      <c r="K71" s="21">
        <f>COUNTIF('81-82'!$I$1:$X$749,J71)</f>
        <v>3</v>
      </c>
      <c r="N71"/>
    </row>
    <row r="72" spans="1:14" x14ac:dyDescent="0.25">
      <c r="A72" s="35" t="s">
        <v>35</v>
      </c>
      <c r="B72" s="22">
        <f>COUNTIF('81-82'!$C$5:$C$9749,A72)</f>
        <v>2</v>
      </c>
      <c r="C72" s="22">
        <f>COUNTIFS('81-82'!$C:$C,$A72,'81-82'!$F:$F,"WON")</f>
        <v>1</v>
      </c>
      <c r="D72" s="22">
        <f>COUNTIFS('81-82'!$C:$C,$A72,'81-82'!$F:$F,"DREW")</f>
        <v>0</v>
      </c>
      <c r="E72" s="22">
        <f>COUNTIFS('81-82'!$C:$C,$A72,'81-82'!$F:$F,"LOST")</f>
        <v>1</v>
      </c>
      <c r="F72" s="22">
        <f ca="1">SUMIF('81-82'!$C$1:$H$749,$A72,'81-82'!$G$1:$G$749)</f>
        <v>2</v>
      </c>
      <c r="G72" s="22">
        <f>SUMIF('81-82'!$C$5:$C$508,A72,'81-82'!$H$5:$H$508)</f>
        <v>4</v>
      </c>
      <c r="H72" s="23">
        <f t="shared" si="1"/>
        <v>0.5</v>
      </c>
      <c r="J72" s="34" t="s">
        <v>309</v>
      </c>
      <c r="K72" s="21">
        <f>COUNTIF('81-82'!$I$1:$X$749,J72)</f>
        <v>2</v>
      </c>
      <c r="N72"/>
    </row>
    <row r="73" spans="1:14" x14ac:dyDescent="0.25">
      <c r="A73" s="35" t="s">
        <v>172</v>
      </c>
      <c r="B73" s="22">
        <f>COUNTIF('81-82'!$C$5:$C$9749,A73)</f>
        <v>2</v>
      </c>
      <c r="C73" s="22">
        <f>COUNTIFS('81-82'!$C:$C,$A73,'81-82'!$F:$F,"WON")</f>
        <v>1</v>
      </c>
      <c r="D73" s="22">
        <f>COUNTIFS('81-82'!$C:$C,$A73,'81-82'!$F:$F,"DREW")</f>
        <v>1</v>
      </c>
      <c r="E73" s="22">
        <f>COUNTIFS('81-82'!$C:$C,$A73,'81-82'!$F:$F,"LOST")</f>
        <v>0</v>
      </c>
      <c r="F73" s="22">
        <f ca="1">SUMIF('81-82'!$C$1:$H$749,$A73,'81-82'!$G$1:$G$749)</f>
        <v>5</v>
      </c>
      <c r="G73" s="22">
        <f>SUMIF('81-82'!$C$5:$C$508,A73,'81-82'!$H$5:$H$508)</f>
        <v>4</v>
      </c>
      <c r="H73" s="23">
        <f t="shared" si="1"/>
        <v>0.5</v>
      </c>
      <c r="J73" s="34" t="s">
        <v>182</v>
      </c>
      <c r="K73" s="21">
        <f>COUNTIF('81-82'!$I$1:$X$749,J73)</f>
        <v>9</v>
      </c>
      <c r="N73"/>
    </row>
    <row r="74" spans="1:14" x14ac:dyDescent="0.25">
      <c r="A74" s="36" t="s">
        <v>36</v>
      </c>
      <c r="B74" s="22">
        <f>COUNTIF('81-82'!$C$5:$C$9749,A74)</f>
        <v>8</v>
      </c>
      <c r="C74" s="22">
        <f>COUNTIFS('81-82'!$C:$C,$A74,'81-82'!$F:$F,"WON")</f>
        <v>6</v>
      </c>
      <c r="D74" s="22">
        <f>COUNTIFS('81-82'!$C:$C,$A74,'81-82'!$F:$F,"DREW")</f>
        <v>1</v>
      </c>
      <c r="E74" s="22">
        <f>COUNTIFS('81-82'!$C:$C,$A74,'81-82'!$F:$F,"LOST")</f>
        <v>1</v>
      </c>
      <c r="F74" s="22">
        <f ca="1">SUMIF('81-82'!$C$1:$H$749,$A74,'81-82'!$G$1:$G$749)</f>
        <v>21</v>
      </c>
      <c r="G74" s="22">
        <f>SUMIF('81-82'!$C$5:$C$508,A74,'81-82'!$H$5:$H$508)</f>
        <v>9</v>
      </c>
      <c r="H74" s="23">
        <f t="shared" si="1"/>
        <v>0.75</v>
      </c>
      <c r="J74" s="34" t="s">
        <v>181</v>
      </c>
      <c r="K74" s="21">
        <f>COUNTIF('81-82'!$I$1:$X$749,J74)</f>
        <v>1</v>
      </c>
      <c r="N74"/>
    </row>
    <row r="75" spans="1:14" x14ac:dyDescent="0.25">
      <c r="A75" s="35" t="s">
        <v>37</v>
      </c>
      <c r="B75" s="22">
        <f>COUNTIF('81-82'!$C$5:$C$9749,A75)</f>
        <v>22</v>
      </c>
      <c r="C75" s="22">
        <f>COUNTIFS('81-82'!$C:$C,$A75,'81-82'!$F:$F,"WON")</f>
        <v>9</v>
      </c>
      <c r="D75" s="22">
        <f>COUNTIFS('81-82'!$C:$C,$A75,'81-82'!$F:$F,"DREW")</f>
        <v>3</v>
      </c>
      <c r="E75" s="22">
        <f>COUNTIFS('81-82'!$C:$C,$A75,'81-82'!$F:$F,"LOST")</f>
        <v>10</v>
      </c>
      <c r="F75" s="22">
        <f ca="1">SUMIF('81-82'!$C$1:$H$749,$A75,'81-82'!$G$1:$G$749)</f>
        <v>64</v>
      </c>
      <c r="G75" s="22">
        <f>SUMIF('81-82'!$C$5:$C$508,A75,'81-82'!$H$5:$H$508)</f>
        <v>55</v>
      </c>
      <c r="H75" s="23">
        <f t="shared" si="1"/>
        <v>0.40909090909090912</v>
      </c>
      <c r="J75" s="34" t="s">
        <v>136</v>
      </c>
      <c r="K75" s="21">
        <f>COUNTIF('81-82'!$I$1:$X$749,J75)</f>
        <v>1</v>
      </c>
      <c r="N75"/>
    </row>
    <row r="76" spans="1:14" x14ac:dyDescent="0.25">
      <c r="A76" s="35" t="s">
        <v>38</v>
      </c>
      <c r="B76" s="22">
        <f>COUNTIF('81-82'!$C$5:$C$9749,A76)</f>
        <v>6</v>
      </c>
      <c r="C76" s="22">
        <f>COUNTIFS('81-82'!$C:$C,$A76,'81-82'!$F:$F,"WON")</f>
        <v>2</v>
      </c>
      <c r="D76" s="22">
        <f>COUNTIFS('81-82'!$C:$C,$A76,'81-82'!$F:$F,"DREW")</f>
        <v>2</v>
      </c>
      <c r="E76" s="22">
        <f>COUNTIFS('81-82'!$C:$C,$A76,'81-82'!$F:$F,"LOST")</f>
        <v>2</v>
      </c>
      <c r="F76" s="22">
        <f ca="1">SUMIF('81-82'!$C$1:$H$749,$A76,'81-82'!$G$1:$G$749)</f>
        <v>11</v>
      </c>
      <c r="G76" s="22">
        <f>SUMIF('81-82'!$C$5:$C$508,A76,'81-82'!$H$5:$H$508)</f>
        <v>8</v>
      </c>
      <c r="H76" s="23">
        <f t="shared" si="1"/>
        <v>0.33333333333333331</v>
      </c>
      <c r="J76" s="34" t="s">
        <v>201</v>
      </c>
      <c r="K76" s="21">
        <f>COUNTIF('81-82'!$I$1:$X$749,J76)</f>
        <v>16</v>
      </c>
      <c r="N76"/>
    </row>
    <row r="77" spans="1:14" x14ac:dyDescent="0.25">
      <c r="A77" s="36" t="s">
        <v>39</v>
      </c>
      <c r="B77" s="22">
        <f>COUNTIF('81-82'!$C$5:$C$9749,A77)</f>
        <v>2</v>
      </c>
      <c r="C77" s="22">
        <f>COUNTIFS('81-82'!$C:$C,$A77,'81-82'!$F:$F,"WON")</f>
        <v>2</v>
      </c>
      <c r="D77" s="22">
        <f>COUNTIFS('81-82'!$C:$C,$A77,'81-82'!$F:$F,"DREW")</f>
        <v>0</v>
      </c>
      <c r="E77" s="22">
        <f>COUNTIFS('81-82'!$C:$C,$A77,'81-82'!$F:$F,"LOST")</f>
        <v>0</v>
      </c>
      <c r="F77" s="22">
        <f ca="1">SUMIF('81-82'!$C$1:$H$749,$A77,'81-82'!$G$1:$G$749)</f>
        <v>14</v>
      </c>
      <c r="G77" s="22">
        <f>SUMIF('81-82'!$C$5:$C$508,A77,'81-82'!$H$5:$H$508)</f>
        <v>0</v>
      </c>
      <c r="H77" s="23">
        <f t="shared" si="1"/>
        <v>1</v>
      </c>
      <c r="J77" s="34" t="s">
        <v>261</v>
      </c>
      <c r="K77" s="21">
        <f>COUNTIF('81-82'!$I$1:$X$749,J77)</f>
        <v>3</v>
      </c>
      <c r="N77"/>
    </row>
    <row r="78" spans="1:14" x14ac:dyDescent="0.25">
      <c r="A78" s="34" t="s">
        <v>40</v>
      </c>
      <c r="B78" s="22">
        <f>COUNTIF('81-82'!$C$5:$C$9749,A78)</f>
        <v>2</v>
      </c>
      <c r="C78" s="22">
        <f>COUNTIFS('81-82'!$C:$C,$A78,'81-82'!$F:$F,"WON")</f>
        <v>1</v>
      </c>
      <c r="D78" s="22">
        <f>COUNTIFS('81-82'!$C:$C,$A78,'81-82'!$F:$F,"DREW")</f>
        <v>0</v>
      </c>
      <c r="E78" s="22">
        <f>COUNTIFS('81-82'!$C:$C,$A78,'81-82'!$F:$F,"LOST")</f>
        <v>1</v>
      </c>
      <c r="F78" s="22">
        <f ca="1">SUMIF('81-82'!$C$1:$H$749,$A78,'81-82'!$G$1:$G$749)</f>
        <v>3</v>
      </c>
      <c r="G78" s="22">
        <f>SUMIF('81-82'!$C$5:$C$508,A78,'81-82'!$H$5:$H$508)</f>
        <v>2</v>
      </c>
      <c r="H78" s="23">
        <f t="shared" si="1"/>
        <v>0.5</v>
      </c>
      <c r="J78" s="34" t="s">
        <v>221</v>
      </c>
      <c r="K78" s="21">
        <f>COUNTIF('81-82'!$I$1:$X$749,J78)</f>
        <v>1</v>
      </c>
      <c r="N78"/>
    </row>
    <row r="79" spans="1:14" x14ac:dyDescent="0.25">
      <c r="A79" s="34" t="s">
        <v>41</v>
      </c>
      <c r="B79" s="22">
        <f>COUNTIF('81-82'!$C$5:$C$9749,A79)</f>
        <v>3</v>
      </c>
      <c r="C79" s="22">
        <f>COUNTIFS('81-82'!$C:$C,$A79,'81-82'!$F:$F,"WON")</f>
        <v>1</v>
      </c>
      <c r="D79" s="22">
        <f>COUNTIFS('81-82'!$C:$C,$A79,'81-82'!$F:$F,"DREW")</f>
        <v>0</v>
      </c>
      <c r="E79" s="22">
        <f>COUNTIFS('81-82'!$C:$C,$A79,'81-82'!$F:$F,"LOST")</f>
        <v>2</v>
      </c>
      <c r="F79" s="22">
        <f ca="1">SUMIF('81-82'!$C$1:$H$749,$A79,'81-82'!$G$1:$G$749)</f>
        <v>7</v>
      </c>
      <c r="G79" s="22">
        <f>SUMIF('81-82'!$C$5:$C$508,A79,'81-82'!$H$5:$H$508)</f>
        <v>6</v>
      </c>
      <c r="H79" s="23">
        <f t="shared" si="1"/>
        <v>0.33333333333333331</v>
      </c>
      <c r="J79" s="34" t="s">
        <v>250</v>
      </c>
      <c r="K79" s="21">
        <f>COUNTIF('81-82'!$I$1:$X$749,J79)</f>
        <v>10</v>
      </c>
      <c r="N79"/>
    </row>
    <row r="80" spans="1:14" x14ac:dyDescent="0.25">
      <c r="A80" s="34" t="s">
        <v>375</v>
      </c>
      <c r="B80" s="22">
        <f>COUNTIF('81-82'!$C$5:$C$9749,A80)</f>
        <v>1</v>
      </c>
      <c r="C80" s="22">
        <f>COUNTIFS('81-82'!$C:$C,$A80,'81-82'!$F:$F,"WON")</f>
        <v>1</v>
      </c>
      <c r="D80" s="22">
        <f>COUNTIFS('81-82'!$C:$C,$A80,'81-82'!$F:$F,"DREW")</f>
        <v>0</v>
      </c>
      <c r="E80" s="22">
        <f>COUNTIFS('81-82'!$C:$C,$A80,'81-82'!$F:$F,"LOST")</f>
        <v>0</v>
      </c>
      <c r="F80" s="22">
        <f ca="1">SUMIF('81-82'!$C$1:$H$749,$A80,'81-82'!$G$1:$G$749)</f>
        <v>3</v>
      </c>
      <c r="G80" s="22">
        <f>SUMIF('81-82'!$C$5:$C$508,A80,'81-82'!$H$5:$H$508)</f>
        <v>2</v>
      </c>
      <c r="H80" s="23">
        <f t="shared" si="1"/>
        <v>1</v>
      </c>
      <c r="J80" s="34" t="s">
        <v>240</v>
      </c>
      <c r="K80" s="21">
        <f>COUNTIF('81-82'!$I$1:$X$749,J80)</f>
        <v>5</v>
      </c>
      <c r="N80"/>
    </row>
    <row r="81" spans="1:14" x14ac:dyDescent="0.25">
      <c r="A81" s="35" t="s">
        <v>42</v>
      </c>
      <c r="B81" s="22">
        <f>COUNTIF('81-82'!$C$5:$C$9749,A81)</f>
        <v>8</v>
      </c>
      <c r="C81" s="22">
        <f>COUNTIFS('81-82'!$C:$C,$A81,'81-82'!$F:$F,"WON")</f>
        <v>3</v>
      </c>
      <c r="D81" s="22">
        <f>COUNTIFS('81-82'!$C:$C,$A81,'81-82'!$F:$F,"DREW")</f>
        <v>2</v>
      </c>
      <c r="E81" s="22">
        <f>COUNTIFS('81-82'!$C:$C,$A81,'81-82'!$F:$F,"LOST")</f>
        <v>3</v>
      </c>
      <c r="F81" s="22">
        <f ca="1">SUMIF('81-82'!$C$1:$H$749,$A81,'81-82'!$G$1:$G$749)</f>
        <v>11</v>
      </c>
      <c r="G81" s="22">
        <f>SUMIF('81-82'!$C$5:$C$508,A81,'81-82'!$H$5:$H$508)</f>
        <v>12</v>
      </c>
      <c r="H81" s="23">
        <f t="shared" si="1"/>
        <v>0.375</v>
      </c>
      <c r="J81" s="34" t="s">
        <v>229</v>
      </c>
      <c r="K81" s="21">
        <f>COUNTIF('81-82'!$I$1:$X$749,J81)</f>
        <v>1</v>
      </c>
      <c r="N81"/>
    </row>
    <row r="82" spans="1:14" x14ac:dyDescent="0.25">
      <c r="A82" s="36" t="s">
        <v>43</v>
      </c>
      <c r="B82" s="22">
        <f>COUNTIF('81-82'!$C$5:$C$9749,A82)</f>
        <v>24</v>
      </c>
      <c r="C82" s="22">
        <f>COUNTIFS('81-82'!$C:$C,$A82,'81-82'!$F:$F,"WON")</f>
        <v>11</v>
      </c>
      <c r="D82" s="22">
        <f>COUNTIFS('81-82'!$C:$C,$A82,'81-82'!$F:$F,"DREW")</f>
        <v>4</v>
      </c>
      <c r="E82" s="22">
        <f>COUNTIFS('81-82'!$C:$C,$A82,'81-82'!$F:$F,"LOST")</f>
        <v>9</v>
      </c>
      <c r="F82" s="22">
        <f ca="1">SUMIF('81-82'!$C$1:$H$749,$A82,'81-82'!$G$1:$G$749)</f>
        <v>68</v>
      </c>
      <c r="G82" s="22">
        <f>SUMIF('81-82'!$C$5:$C$508,A82,'81-82'!$H$5:$H$508)</f>
        <v>58</v>
      </c>
      <c r="H82" s="23">
        <f t="shared" si="1"/>
        <v>0.45833333333333331</v>
      </c>
      <c r="J82" s="34" t="s">
        <v>313</v>
      </c>
      <c r="K82" s="21">
        <f>COUNTIF('81-82'!$I$1:$X$749,J82)</f>
        <v>6</v>
      </c>
      <c r="N82"/>
    </row>
    <row r="83" spans="1:14" x14ac:dyDescent="0.25">
      <c r="A83" s="34" t="s">
        <v>327</v>
      </c>
      <c r="B83" s="22">
        <f>COUNTIF('81-82'!$C$5:$C$9749,A83)</f>
        <v>1</v>
      </c>
      <c r="C83" s="22">
        <f>COUNTIFS('81-82'!$C:$C,$A83,'81-82'!$F:$F,"WON")</f>
        <v>1</v>
      </c>
      <c r="D83" s="22">
        <f>COUNTIFS('81-82'!$C:$C,$A83,'81-82'!$F:$F,"DREW")</f>
        <v>0</v>
      </c>
      <c r="E83" s="22">
        <f>COUNTIFS('81-82'!$C:$C,$A83,'81-82'!$F:$F,"LOST")</f>
        <v>0</v>
      </c>
      <c r="F83" s="22">
        <f ca="1">SUMIF('81-82'!$C$1:$H$749,$A83,'81-82'!$G$1:$G$749)</f>
        <v>4</v>
      </c>
      <c r="G83" s="22">
        <f>SUMIF('81-82'!$C$5:$C$508,A83,'81-82'!$H$5:$H$508)</f>
        <v>2</v>
      </c>
      <c r="H83" s="23">
        <f t="shared" si="1"/>
        <v>1</v>
      </c>
      <c r="J83" s="34" t="s">
        <v>132</v>
      </c>
      <c r="K83" s="21">
        <f>COUNTIF('81-82'!$I$1:$X$749,J83)</f>
        <v>3</v>
      </c>
      <c r="N83"/>
    </row>
    <row r="84" spans="1:14" x14ac:dyDescent="0.25">
      <c r="A84" s="34" t="s">
        <v>44</v>
      </c>
      <c r="B84" s="22">
        <f>COUNTIF('81-82'!$C$5:$C$9749,A84)</f>
        <v>3</v>
      </c>
      <c r="C84" s="22">
        <f>COUNTIFS('81-82'!$C:$C,$A84,'81-82'!$F:$F,"WON")</f>
        <v>1</v>
      </c>
      <c r="D84" s="22">
        <f>COUNTIFS('81-82'!$C:$C,$A84,'81-82'!$F:$F,"DREW")</f>
        <v>0</v>
      </c>
      <c r="E84" s="22">
        <f>COUNTIFS('81-82'!$C:$C,$A84,'81-82'!$F:$F,"LOST")</f>
        <v>2</v>
      </c>
      <c r="F84" s="22">
        <f ca="1">SUMIF('81-82'!$C$1:$H$749,$A84,'81-82'!$G$1:$G$749)</f>
        <v>5</v>
      </c>
      <c r="G84" s="22">
        <f>SUMIF('81-82'!$C$5:$C$508,A84,'81-82'!$H$5:$H$508)</f>
        <v>9</v>
      </c>
      <c r="H84" s="23">
        <f t="shared" si="1"/>
        <v>0.33333333333333331</v>
      </c>
      <c r="J84" s="34" t="s">
        <v>208</v>
      </c>
      <c r="K84" s="21">
        <f>COUNTIF('81-82'!$I$1:$X$749,J84)</f>
        <v>8</v>
      </c>
      <c r="N84"/>
    </row>
    <row r="85" spans="1:14" x14ac:dyDescent="0.25">
      <c r="A85" s="36" t="s">
        <v>45</v>
      </c>
      <c r="B85" s="22">
        <f>COUNTIF('81-82'!$C$5:$C$9749,A85)</f>
        <v>5</v>
      </c>
      <c r="C85" s="22">
        <f>COUNTIFS('81-82'!$C:$C,$A85,'81-82'!$F:$F,"WON")</f>
        <v>2</v>
      </c>
      <c r="D85" s="22">
        <f>COUNTIFS('81-82'!$C:$C,$A85,'81-82'!$F:$F,"DREW")</f>
        <v>0</v>
      </c>
      <c r="E85" s="22">
        <f>COUNTIFS('81-82'!$C:$C,$A85,'81-82'!$F:$F,"LOST")</f>
        <v>3</v>
      </c>
      <c r="F85" s="22">
        <f ca="1">SUMIF('81-82'!$C$1:$H$749,$A85,'81-82'!$G$1:$G$749)</f>
        <v>22</v>
      </c>
      <c r="G85" s="22">
        <f>SUMIF('81-82'!$C$5:$C$508,A85,'81-82'!$H$5:$H$508)</f>
        <v>19</v>
      </c>
      <c r="H85" s="23">
        <f t="shared" si="1"/>
        <v>0.4</v>
      </c>
      <c r="J85" s="34" t="s">
        <v>204</v>
      </c>
      <c r="K85" s="21">
        <f>COUNTIF('81-82'!$I$1:$X$749,J85)</f>
        <v>1</v>
      </c>
      <c r="N85"/>
    </row>
    <row r="86" spans="1:14" x14ac:dyDescent="0.25">
      <c r="A86" s="35" t="s">
        <v>46</v>
      </c>
      <c r="B86" s="22">
        <f>COUNTIF('81-82'!$C$5:$C$9749,A86)</f>
        <v>1</v>
      </c>
      <c r="C86" s="22">
        <f>COUNTIFS('81-82'!$C:$C,$A86,'81-82'!$F:$F,"WON")</f>
        <v>0</v>
      </c>
      <c r="D86" s="22">
        <f>COUNTIFS('81-82'!$C:$C,$A86,'81-82'!$F:$F,"DREW")</f>
        <v>1</v>
      </c>
      <c r="E86" s="22">
        <f>COUNTIFS('81-82'!$C:$C,$A86,'81-82'!$F:$F,"LOST")</f>
        <v>0</v>
      </c>
      <c r="F86" s="22">
        <f ca="1">SUMIF('81-82'!$C$1:$H$749,$A86,'81-82'!$G$1:$G$749)</f>
        <v>3</v>
      </c>
      <c r="G86" s="22">
        <f>SUMIF('81-82'!$C$5:$C$508,A86,'81-82'!$H$5:$H$508)</f>
        <v>3</v>
      </c>
      <c r="H86" s="23">
        <f t="shared" si="1"/>
        <v>0</v>
      </c>
      <c r="J86" s="34" t="s">
        <v>186</v>
      </c>
      <c r="K86" s="21">
        <f>COUNTIF('81-82'!$I$1:$X$749,J86)</f>
        <v>18</v>
      </c>
      <c r="N86"/>
    </row>
    <row r="87" spans="1:14" x14ac:dyDescent="0.25">
      <c r="A87" s="34" t="s">
        <v>326</v>
      </c>
      <c r="B87" s="22">
        <f>COUNTIF('81-82'!$C$5:$C$9749,A87)</f>
        <v>1</v>
      </c>
      <c r="C87" s="22">
        <f>COUNTIFS('81-82'!$C:$C,$A87,'81-82'!$F:$F,"WON")</f>
        <v>1</v>
      </c>
      <c r="D87" s="22">
        <f>COUNTIFS('81-82'!$C:$C,$A87,'81-82'!$F:$F,"DREW")</f>
        <v>0</v>
      </c>
      <c r="E87" s="22">
        <f>COUNTIFS('81-82'!$C:$C,$A87,'81-82'!$F:$F,"LOST")</f>
        <v>0</v>
      </c>
      <c r="F87" s="22">
        <f ca="1">SUMIF('81-82'!$C$1:$H$749,$A87,'81-82'!$G$1:$G$749)</f>
        <v>4</v>
      </c>
      <c r="G87" s="22">
        <f>SUMIF('81-82'!$C$5:$C$508,A87,'81-82'!$H$5:$H$508)</f>
        <v>0</v>
      </c>
      <c r="H87" s="23">
        <f t="shared" si="1"/>
        <v>1</v>
      </c>
      <c r="J87" s="34" t="s">
        <v>272</v>
      </c>
      <c r="K87" s="21">
        <f>COUNTIF('81-82'!$I$1:$X$749,J87)</f>
        <v>2</v>
      </c>
      <c r="N87"/>
    </row>
    <row r="88" spans="1:14" x14ac:dyDescent="0.25">
      <c r="A88" s="35" t="s">
        <v>47</v>
      </c>
      <c r="B88" s="22">
        <f>COUNTIF('81-82'!$C$5:$C$9749,A88)</f>
        <v>13</v>
      </c>
      <c r="C88" s="22">
        <f>COUNTIFS('81-82'!$C:$C,$A88,'81-82'!$F:$F,"WON")</f>
        <v>6</v>
      </c>
      <c r="D88" s="22">
        <f>COUNTIFS('81-82'!$C:$C,$A88,'81-82'!$F:$F,"DREW")</f>
        <v>3</v>
      </c>
      <c r="E88" s="22">
        <f>COUNTIFS('81-82'!$C:$C,$A88,'81-82'!$F:$F,"LOST")</f>
        <v>4</v>
      </c>
      <c r="F88" s="22">
        <f ca="1">SUMIF('81-82'!$C$1:$H$749,$A88,'81-82'!$G$1:$G$749)</f>
        <v>24</v>
      </c>
      <c r="G88" s="22">
        <f>SUMIF('81-82'!$C$5:$C$508,A88,'81-82'!$H$5:$H$508)</f>
        <v>22</v>
      </c>
      <c r="H88" s="23">
        <f t="shared" si="1"/>
        <v>0.46153846153846156</v>
      </c>
      <c r="J88" s="34" t="s">
        <v>190</v>
      </c>
      <c r="K88" s="21">
        <f>COUNTIF('81-82'!$I$1:$X$749,J88)</f>
        <v>1</v>
      </c>
      <c r="N88"/>
    </row>
    <row r="89" spans="1:14" x14ac:dyDescent="0.25">
      <c r="A89" s="38" t="s">
        <v>197</v>
      </c>
      <c r="B89" s="22">
        <f>COUNTIF('81-82'!$C$5:$C$9749,A89)</f>
        <v>2</v>
      </c>
      <c r="C89" s="22">
        <f>COUNTIFS('81-82'!$C:$C,$A89,'81-82'!$F:$F,"WON")</f>
        <v>0</v>
      </c>
      <c r="D89" s="22">
        <f>COUNTIFS('81-82'!$C:$C,$A89,'81-82'!$F:$F,"DREW")</f>
        <v>1</v>
      </c>
      <c r="E89" s="22">
        <f>COUNTIFS('81-82'!$C:$C,$A89,'81-82'!$F:$F,"LOST")</f>
        <v>1</v>
      </c>
      <c r="F89" s="22">
        <f ca="1">SUMIF('81-82'!$C$1:$H$749,$A89,'81-82'!$G$1:$G$749)</f>
        <v>7</v>
      </c>
      <c r="G89" s="22">
        <f>SUMIF('81-82'!$C$5:$C$508,A89,'81-82'!$H$5:$H$508)</f>
        <v>8</v>
      </c>
      <c r="H89" s="23">
        <f t="shared" si="1"/>
        <v>0</v>
      </c>
      <c r="J89" s="34" t="s">
        <v>286</v>
      </c>
      <c r="K89" s="21">
        <f>COUNTIF('81-82'!$I$1:$X$749,J89)</f>
        <v>2</v>
      </c>
      <c r="N89"/>
    </row>
    <row r="90" spans="1:14" x14ac:dyDescent="0.25">
      <c r="A90" s="35" t="s">
        <v>179</v>
      </c>
      <c r="B90" s="22">
        <f>COUNTIF('81-82'!$C$5:$C$9749,A90)</f>
        <v>2</v>
      </c>
      <c r="C90" s="22">
        <f>COUNTIFS('81-82'!$C:$C,$A90,'81-82'!$F:$F,"WON")</f>
        <v>1</v>
      </c>
      <c r="D90" s="22">
        <f>COUNTIFS('81-82'!$C:$C,$A90,'81-82'!$F:$F,"DREW")</f>
        <v>1</v>
      </c>
      <c r="E90" s="22">
        <f>COUNTIFS('81-82'!$C:$C,$A90,'81-82'!$F:$F,"LOST")</f>
        <v>0</v>
      </c>
      <c r="F90" s="22">
        <f ca="1">SUMIF('81-82'!$C$1:$H$749,$A90,'81-82'!$G$1:$G$749)</f>
        <v>8</v>
      </c>
      <c r="G90" s="22">
        <f>SUMIF('81-82'!$C$5:$C$508,A90,'81-82'!$H$5:$H$508)</f>
        <v>7</v>
      </c>
      <c r="H90" s="23">
        <f t="shared" si="1"/>
        <v>0.5</v>
      </c>
      <c r="J90" s="37" t="s">
        <v>95</v>
      </c>
      <c r="K90" s="21">
        <f>COUNTIF('81-82'!$I$1:$X$749,J90)</f>
        <v>10</v>
      </c>
      <c r="N90"/>
    </row>
    <row r="91" spans="1:14" x14ac:dyDescent="0.25">
      <c r="A91" s="34" t="s">
        <v>273</v>
      </c>
      <c r="B91" s="22">
        <f>COUNTIF('81-82'!$C$5:$C$9749,A91)</f>
        <v>1</v>
      </c>
      <c r="C91" s="22">
        <f>COUNTIFS('81-82'!$C:$C,$A91,'81-82'!$F:$F,"WON")</f>
        <v>0</v>
      </c>
      <c r="D91" s="22">
        <f>COUNTIFS('81-82'!$C:$C,$A91,'81-82'!$F:$F,"DREW")</f>
        <v>0</v>
      </c>
      <c r="E91" s="22">
        <f>COUNTIFS('81-82'!$C:$C,$A91,'81-82'!$F:$F,"LOST")</f>
        <v>1</v>
      </c>
      <c r="F91" s="22">
        <f ca="1">SUMIF('81-82'!$C$1:$H$749,$A91,'81-82'!$G$1:$G$749)</f>
        <v>1</v>
      </c>
      <c r="G91" s="22">
        <f>SUMIF('81-82'!$C$5:$C$508,A91,'81-82'!$H$5:$H$508)</f>
        <v>6</v>
      </c>
      <c r="H91" s="23">
        <f t="shared" si="1"/>
        <v>0</v>
      </c>
      <c r="J91" s="34" t="s">
        <v>176</v>
      </c>
      <c r="K91" s="21">
        <f>COUNTIF('81-82'!$I$1:$X$749,J91)</f>
        <v>8</v>
      </c>
      <c r="N91"/>
    </row>
    <row r="92" spans="1:14" x14ac:dyDescent="0.25">
      <c r="A92" s="34" t="s">
        <v>278</v>
      </c>
      <c r="B92" s="22">
        <f>COUNTIF('81-82'!$C$5:$C$9749,A92)</f>
        <v>1</v>
      </c>
      <c r="C92" s="22">
        <f>COUNTIFS('81-82'!$C:$C,$A92,'81-82'!$F:$F,"WON")</f>
        <v>0</v>
      </c>
      <c r="D92" s="22">
        <f>COUNTIFS('81-82'!$C:$C,$A92,'81-82'!$F:$F,"DREW")</f>
        <v>1</v>
      </c>
      <c r="E92" s="22">
        <f>COUNTIFS('81-82'!$C:$C,$A92,'81-82'!$F:$F,"LOST")</f>
        <v>0</v>
      </c>
      <c r="F92" s="22">
        <f ca="1">SUMIF('81-82'!$C$1:$H$749,$A92,'81-82'!$G$1:$G$749)</f>
        <v>2</v>
      </c>
      <c r="G92" s="22">
        <f>SUMIF('81-82'!$C$5:$C$508,A92,'81-82'!$H$5:$H$508)</f>
        <v>2</v>
      </c>
      <c r="H92" s="23">
        <f t="shared" si="1"/>
        <v>0</v>
      </c>
      <c r="J92" s="37" t="s">
        <v>121</v>
      </c>
      <c r="K92" s="21">
        <f>COUNTIF('81-82'!$I$1:$X$749,J92)</f>
        <v>8</v>
      </c>
      <c r="N92"/>
    </row>
    <row r="93" spans="1:14" x14ac:dyDescent="0.25">
      <c r="A93" s="34" t="s">
        <v>292</v>
      </c>
      <c r="B93" s="22">
        <f>COUNTIF('81-82'!$C$5:$C$9749,A93)</f>
        <v>2</v>
      </c>
      <c r="C93" s="22">
        <f>COUNTIFS('81-82'!$C:$C,$A93,'81-82'!$F:$F,"WON")</f>
        <v>1</v>
      </c>
      <c r="D93" s="22">
        <f>COUNTIFS('81-82'!$C:$C,$A93,'81-82'!$F:$F,"DREW")</f>
        <v>1</v>
      </c>
      <c r="E93" s="22">
        <f>COUNTIFS('81-82'!$C:$C,$A93,'81-82'!$F:$F,"LOST")</f>
        <v>0</v>
      </c>
      <c r="F93" s="22">
        <f ca="1">SUMIF('81-82'!$C$1:$H$749,$A93,'81-82'!$G$1:$G$749)</f>
        <v>8</v>
      </c>
      <c r="G93" s="22">
        <f>SUMIF('81-82'!$C$5:$C$508,A93,'81-82'!$H$5:$H$508)</f>
        <v>3</v>
      </c>
      <c r="H93" s="23">
        <f t="shared" ref="H93:H134" si="2">C93/B93</f>
        <v>0.5</v>
      </c>
      <c r="J93" s="37" t="s">
        <v>92</v>
      </c>
      <c r="K93" s="21">
        <f>COUNTIF('81-82'!$I$1:$X$749,J93)</f>
        <v>4</v>
      </c>
      <c r="N93"/>
    </row>
    <row r="94" spans="1:14" x14ac:dyDescent="0.25">
      <c r="A94" s="36" t="s">
        <v>48</v>
      </c>
      <c r="B94" s="22">
        <f>COUNTIF('81-82'!$C$5:$C$9749,A94)</f>
        <v>11</v>
      </c>
      <c r="C94" s="22">
        <f>COUNTIFS('81-82'!$C:$C,$A94,'81-82'!$F:$F,"WON")</f>
        <v>5</v>
      </c>
      <c r="D94" s="22">
        <f>COUNTIFS('81-82'!$C:$C,$A94,'81-82'!$F:$F,"DREW")</f>
        <v>5</v>
      </c>
      <c r="E94" s="22">
        <f>COUNTIFS('81-82'!$C:$C,$A94,'81-82'!$F:$F,"LOST")</f>
        <v>1</v>
      </c>
      <c r="F94" s="22">
        <f ca="1">SUMIF('81-82'!$C$1:$H$749,$A94,'81-82'!$G$1:$G$749)</f>
        <v>18</v>
      </c>
      <c r="G94" s="22">
        <f>SUMIF('81-82'!$C$5:$C$508,A94,'81-82'!$H$5:$H$508)</f>
        <v>10</v>
      </c>
      <c r="H94" s="23">
        <f t="shared" si="2"/>
        <v>0.45454545454545453</v>
      </c>
      <c r="J94" s="37" t="s">
        <v>90</v>
      </c>
      <c r="K94" s="21">
        <f>COUNTIF('81-82'!$I$1:$X$749,J94)</f>
        <v>15</v>
      </c>
      <c r="N94"/>
    </row>
    <row r="95" spans="1:14" x14ac:dyDescent="0.25">
      <c r="A95" s="35" t="s">
        <v>49</v>
      </c>
      <c r="B95" s="22">
        <f>COUNTIF('81-82'!$C$5:$C$9749,A95)</f>
        <v>4</v>
      </c>
      <c r="C95" s="22">
        <f>COUNTIFS('81-82'!$C:$C,$A95,'81-82'!$F:$F,"WON")</f>
        <v>2</v>
      </c>
      <c r="D95" s="22">
        <f>COUNTIFS('81-82'!$C:$C,$A95,'81-82'!$F:$F,"DREW")</f>
        <v>0</v>
      </c>
      <c r="E95" s="22">
        <f>COUNTIFS('81-82'!$C:$C,$A95,'81-82'!$F:$F,"LOST")</f>
        <v>2</v>
      </c>
      <c r="F95" s="22">
        <f ca="1">SUMIF('81-82'!$C$1:$H$749,$A95,'81-82'!$G$1:$G$749)</f>
        <v>12</v>
      </c>
      <c r="G95" s="22">
        <f>SUMIF('81-82'!$C$5:$C$508,A95,'81-82'!$H$5:$H$508)</f>
        <v>10</v>
      </c>
      <c r="H95" s="23">
        <f t="shared" si="2"/>
        <v>0.5</v>
      </c>
      <c r="J95" s="34" t="s">
        <v>264</v>
      </c>
      <c r="K95" s="21">
        <f>COUNTIF('81-82'!$I$1:$X$749,J95)</f>
        <v>5</v>
      </c>
      <c r="N95"/>
    </row>
    <row r="96" spans="1:14" x14ac:dyDescent="0.25">
      <c r="A96" s="35" t="s">
        <v>50</v>
      </c>
      <c r="B96" s="22">
        <f>COUNTIF('81-82'!$C$5:$C$9749,A96)</f>
        <v>2</v>
      </c>
      <c r="C96" s="22">
        <f>COUNTIFS('81-82'!$C:$C,$A96,'81-82'!$F:$F,"WON")</f>
        <v>0</v>
      </c>
      <c r="D96" s="22">
        <f>COUNTIFS('81-82'!$C:$C,$A96,'81-82'!$F:$F,"DREW")</f>
        <v>0</v>
      </c>
      <c r="E96" s="22">
        <f>COUNTIFS('81-82'!$C:$C,$A96,'81-82'!$F:$F,"LOST")</f>
        <v>2</v>
      </c>
      <c r="F96" s="22">
        <f ca="1">SUMIF('81-82'!$C$1:$H$749,$A96,'81-82'!$G$1:$G$749)</f>
        <v>1</v>
      </c>
      <c r="G96" s="22">
        <f>SUMIF('81-82'!$C$5:$C$508,A96,'81-82'!$H$5:$H$508)</f>
        <v>6</v>
      </c>
      <c r="H96" s="23">
        <f t="shared" si="2"/>
        <v>0</v>
      </c>
      <c r="J96" s="37" t="s">
        <v>105</v>
      </c>
      <c r="K96" s="21">
        <f>COUNTIF('81-82'!$I$1:$X$749,J96)</f>
        <v>36</v>
      </c>
      <c r="N96"/>
    </row>
    <row r="97" spans="1:14" x14ac:dyDescent="0.25">
      <c r="A97" s="34" t="s">
        <v>126</v>
      </c>
      <c r="B97" s="22">
        <f>COUNTIF('81-82'!$C$5:$C$9749,A97)</f>
        <v>1</v>
      </c>
      <c r="C97" s="22">
        <f>COUNTIFS('81-82'!$C:$C,$A97,'81-82'!$F:$F,"WON")</f>
        <v>1</v>
      </c>
      <c r="D97" s="22">
        <f>COUNTIFS('81-82'!$C:$C,$A97,'81-82'!$F:$F,"DREW")</f>
        <v>0</v>
      </c>
      <c r="E97" s="22">
        <f>COUNTIFS('81-82'!$C:$C,$A97,'81-82'!$F:$F,"LOST")</f>
        <v>0</v>
      </c>
      <c r="F97" s="22">
        <f ca="1">SUMIF('81-82'!$C$1:$H$749,$A97,'81-82'!$G$1:$G$749)</f>
        <v>9</v>
      </c>
      <c r="G97" s="22">
        <f>SUMIF('81-82'!$C$5:$C$508,A97,'81-82'!$H$5:$H$508)</f>
        <v>0</v>
      </c>
      <c r="H97" s="23">
        <f t="shared" si="2"/>
        <v>1</v>
      </c>
      <c r="J97" s="34" t="s">
        <v>151</v>
      </c>
      <c r="K97" s="21">
        <f>COUNTIF('81-82'!$I$1:$X$749,J97)</f>
        <v>2</v>
      </c>
      <c r="N97"/>
    </row>
    <row r="98" spans="1:14" x14ac:dyDescent="0.25">
      <c r="A98" s="34" t="s">
        <v>51</v>
      </c>
      <c r="B98" s="22">
        <f>COUNTIF('81-82'!$C$5:$C$9749,A98)</f>
        <v>2</v>
      </c>
      <c r="C98" s="22">
        <f>COUNTIFS('81-82'!$C:$C,$A98,'81-82'!$F:$F,"WON")</f>
        <v>2</v>
      </c>
      <c r="D98" s="22">
        <f>COUNTIFS('81-82'!$C:$C,$A98,'81-82'!$F:$F,"DREW")</f>
        <v>0</v>
      </c>
      <c r="E98" s="22">
        <f>COUNTIFS('81-82'!$C:$C,$A98,'81-82'!$F:$F,"LOST")</f>
        <v>0</v>
      </c>
      <c r="F98" s="22">
        <f ca="1">SUMIF('81-82'!$C$1:$H$749,$A98,'81-82'!$G$1:$G$749)</f>
        <v>5</v>
      </c>
      <c r="G98" s="22">
        <f>SUMIF('81-82'!$C$5:$C$508,A98,'81-82'!$H$5:$H$508)</f>
        <v>1</v>
      </c>
      <c r="H98" s="23">
        <f t="shared" si="2"/>
        <v>1</v>
      </c>
      <c r="J98" s="37" t="s">
        <v>96</v>
      </c>
      <c r="K98" s="21">
        <f>COUNTIF('81-82'!$I$1:$X$749,J98)</f>
        <v>5</v>
      </c>
      <c r="N98"/>
    </row>
    <row r="99" spans="1:14" x14ac:dyDescent="0.25">
      <c r="A99" s="34" t="s">
        <v>52</v>
      </c>
      <c r="B99" s="22">
        <f>COUNTIF('81-82'!$C$5:$C$9749,A99)</f>
        <v>3</v>
      </c>
      <c r="C99" s="22">
        <f>COUNTIFS('81-82'!$C:$C,$A99,'81-82'!$F:$F,"WON")</f>
        <v>2</v>
      </c>
      <c r="D99" s="22">
        <f>COUNTIFS('81-82'!$C:$C,$A99,'81-82'!$F:$F,"DREW")</f>
        <v>0</v>
      </c>
      <c r="E99" s="22">
        <f>COUNTIFS('81-82'!$C:$C,$A99,'81-82'!$F:$F,"LOST")</f>
        <v>1</v>
      </c>
      <c r="F99" s="22">
        <f ca="1">SUMIF('81-82'!$C$1:$H$749,$A99,'81-82'!$G$1:$G$749)</f>
        <v>7</v>
      </c>
      <c r="G99" s="22">
        <f>SUMIF('81-82'!$C$5:$C$508,A99,'81-82'!$H$5:$H$508)</f>
        <v>12</v>
      </c>
      <c r="H99" s="23">
        <f t="shared" si="2"/>
        <v>0.66666666666666663</v>
      </c>
      <c r="J99" s="34" t="s">
        <v>237</v>
      </c>
      <c r="K99" s="21">
        <f>COUNTIF('81-82'!$I$1:$X$749,J99)</f>
        <v>2</v>
      </c>
      <c r="N99"/>
    </row>
    <row r="100" spans="1:14" x14ac:dyDescent="0.25">
      <c r="A100" s="35" t="s">
        <v>53</v>
      </c>
      <c r="B100" s="22">
        <f>COUNTIF('81-82'!$C$5:$C$9749,A100)</f>
        <v>5</v>
      </c>
      <c r="C100" s="22">
        <f>COUNTIFS('81-82'!$C:$C,$A100,'81-82'!$F:$F,"WON")</f>
        <v>1</v>
      </c>
      <c r="D100" s="22">
        <f>COUNTIFS('81-82'!$C:$C,$A100,'81-82'!$F:$F,"DREW")</f>
        <v>1</v>
      </c>
      <c r="E100" s="22">
        <f>COUNTIFS('81-82'!$C:$C,$A100,'81-82'!$F:$F,"LOST")</f>
        <v>3</v>
      </c>
      <c r="F100" s="22">
        <f ca="1">SUMIF('81-82'!$C$1:$H$749,$A100,'81-82'!$G$1:$G$749)</f>
        <v>5</v>
      </c>
      <c r="G100" s="22">
        <f>SUMIF('81-82'!$C$5:$C$508,A100,'81-82'!$H$5:$H$508)</f>
        <v>13</v>
      </c>
      <c r="H100" s="23">
        <f t="shared" si="2"/>
        <v>0.2</v>
      </c>
      <c r="J100" s="34" t="s">
        <v>175</v>
      </c>
      <c r="K100" s="21">
        <f>COUNTIF('81-82'!$I$1:$X$749,J100)</f>
        <v>1</v>
      </c>
      <c r="N100"/>
    </row>
    <row r="101" spans="1:14" x14ac:dyDescent="0.25">
      <c r="A101" s="34" t="s">
        <v>54</v>
      </c>
      <c r="B101" s="22">
        <f>COUNTIF('81-82'!$C$5:$C$9749,A101)</f>
        <v>1</v>
      </c>
      <c r="C101" s="22">
        <f>COUNTIFS('81-82'!$C:$C,$A101,'81-82'!$F:$F,"WON")</f>
        <v>0</v>
      </c>
      <c r="D101" s="22">
        <f>COUNTIFS('81-82'!$C:$C,$A101,'81-82'!$F:$F,"DREW")</f>
        <v>0</v>
      </c>
      <c r="E101" s="22">
        <f>COUNTIFS('81-82'!$C:$C,$A101,'81-82'!$F:$F,"LOST")</f>
        <v>1</v>
      </c>
      <c r="F101" s="22">
        <f ca="1">SUMIF('81-82'!$C$1:$H$749,$A101,'81-82'!$G$1:$G$749)</f>
        <v>0</v>
      </c>
      <c r="G101" s="22">
        <f>SUMIF('81-82'!$C$5:$C$508,A101,'81-82'!$H$5:$H$508)</f>
        <v>2</v>
      </c>
      <c r="H101" s="23">
        <f t="shared" si="2"/>
        <v>0</v>
      </c>
      <c r="J101" s="34" t="s">
        <v>166</v>
      </c>
      <c r="K101" s="21">
        <f>COUNTIF('81-82'!$I$1:$X$749,J101)</f>
        <v>1</v>
      </c>
      <c r="N101"/>
    </row>
    <row r="102" spans="1:14" x14ac:dyDescent="0.25">
      <c r="A102" s="34" t="s">
        <v>55</v>
      </c>
      <c r="B102" s="22">
        <f>COUNTIF('81-82'!$C$5:$C$9749,A102)</f>
        <v>1</v>
      </c>
      <c r="C102" s="22">
        <f>COUNTIFS('81-82'!$C:$C,$A102,'81-82'!$F:$F,"WON")</f>
        <v>0</v>
      </c>
      <c r="D102" s="22">
        <f>COUNTIFS('81-82'!$C:$C,$A102,'81-82'!$F:$F,"DREW")</f>
        <v>0</v>
      </c>
      <c r="E102" s="22">
        <f>COUNTIFS('81-82'!$C:$C,$A102,'81-82'!$F:$F,"LOST")</f>
        <v>1</v>
      </c>
      <c r="F102" s="22">
        <f ca="1">SUMIF('81-82'!$C$1:$H$749,$A102,'81-82'!$G$1:$G$749)</f>
        <v>0</v>
      </c>
      <c r="G102" s="22">
        <f>SUMIF('81-82'!$C$5:$C$508,A102,'81-82'!$H$5:$H$508)</f>
        <v>1</v>
      </c>
      <c r="H102" s="23">
        <f t="shared" si="2"/>
        <v>0</v>
      </c>
      <c r="J102" s="34" t="s">
        <v>260</v>
      </c>
      <c r="K102" s="21">
        <f>COUNTIF('81-82'!$I$1:$X$749,J102)</f>
        <v>6</v>
      </c>
      <c r="N102"/>
    </row>
    <row r="103" spans="1:14" x14ac:dyDescent="0.25">
      <c r="A103" s="35" t="s">
        <v>56</v>
      </c>
      <c r="B103" s="22">
        <f>COUNTIF('81-82'!$C$5:$C$9749,A103)</f>
        <v>1</v>
      </c>
      <c r="C103" s="22">
        <f>COUNTIFS('81-82'!$C:$C,$A103,'81-82'!$F:$F,"WON")</f>
        <v>1</v>
      </c>
      <c r="D103" s="22">
        <f>COUNTIFS('81-82'!$C:$C,$A103,'81-82'!$F:$F,"DREW")</f>
        <v>0</v>
      </c>
      <c r="E103" s="22">
        <f>COUNTIFS('81-82'!$C:$C,$A103,'81-82'!$F:$F,"LOST")</f>
        <v>0</v>
      </c>
      <c r="F103" s="22">
        <f ca="1">SUMIF('81-82'!$C$1:$H$749,$A103,'81-82'!$G$1:$G$749)</f>
        <v>6</v>
      </c>
      <c r="G103" s="22">
        <f>SUMIF('81-82'!$C$5:$C$508,A103,'81-82'!$H$5:$H$508)</f>
        <v>1</v>
      </c>
      <c r="H103" s="23">
        <f t="shared" si="2"/>
        <v>1</v>
      </c>
      <c r="J103" s="37" t="s">
        <v>112</v>
      </c>
      <c r="K103" s="21">
        <f>COUNTIF('81-82'!$I$1:$X$749,J103)</f>
        <v>9</v>
      </c>
      <c r="N103"/>
    </row>
    <row r="104" spans="1:14" x14ac:dyDescent="0.25">
      <c r="A104" s="35" t="s">
        <v>57</v>
      </c>
      <c r="B104" s="22">
        <f>COUNTIF('81-82'!$C$5:$C$9749,A104)</f>
        <v>2</v>
      </c>
      <c r="C104" s="22">
        <f>COUNTIFS('81-82'!$C:$C,$A104,'81-82'!$F:$F,"WON")</f>
        <v>1</v>
      </c>
      <c r="D104" s="22">
        <f>COUNTIFS('81-82'!$C:$C,$A104,'81-82'!$F:$F,"DREW")</f>
        <v>0</v>
      </c>
      <c r="E104" s="22">
        <f>COUNTIFS('81-82'!$C:$C,$A104,'81-82'!$F:$F,"LOST")</f>
        <v>1</v>
      </c>
      <c r="F104" s="22">
        <f ca="1">SUMIF('81-82'!$C$1:$H$749,$A104,'81-82'!$G$1:$G$749)</f>
        <v>5</v>
      </c>
      <c r="G104" s="22">
        <f>SUMIF('81-82'!$C$5:$C$508,A104,'81-82'!$H$5:$H$508)</f>
        <v>7</v>
      </c>
      <c r="H104" s="23">
        <f t="shared" si="2"/>
        <v>0.5</v>
      </c>
      <c r="J104" s="34" t="s">
        <v>288</v>
      </c>
      <c r="K104" s="21">
        <f>COUNTIF('81-82'!$I$1:$X$749,J104)</f>
        <v>11</v>
      </c>
      <c r="N104"/>
    </row>
    <row r="105" spans="1:14" x14ac:dyDescent="0.25">
      <c r="A105" s="35" t="s">
        <v>58</v>
      </c>
      <c r="B105" s="22">
        <f>COUNTIF('81-82'!$C$5:$C$9749,A105)</f>
        <v>1</v>
      </c>
      <c r="C105" s="22">
        <f>COUNTIFS('81-82'!$C:$C,$A105,'81-82'!$F:$F,"WON")</f>
        <v>1</v>
      </c>
      <c r="D105" s="22">
        <f>COUNTIFS('81-82'!$C:$C,$A105,'81-82'!$F:$F,"DREW")</f>
        <v>0</v>
      </c>
      <c r="E105" s="22">
        <f>COUNTIFS('81-82'!$C:$C,$A105,'81-82'!$F:$F,"LOST")</f>
        <v>0</v>
      </c>
      <c r="F105" s="22">
        <f ca="1">SUMIF('81-82'!$C$1:$H$749,$A105,'81-82'!$G$1:$G$749)</f>
        <v>6</v>
      </c>
      <c r="G105" s="22">
        <f>SUMIF('81-82'!$C$5:$C$508,A105,'81-82'!$H$5:$H$508)</f>
        <v>2</v>
      </c>
      <c r="H105" s="23">
        <f t="shared" si="2"/>
        <v>1</v>
      </c>
      <c r="J105" s="34" t="s">
        <v>180</v>
      </c>
      <c r="K105" s="21">
        <f>COUNTIF('81-82'!$I$1:$X$749,J105)</f>
        <v>7</v>
      </c>
      <c r="N105"/>
    </row>
    <row r="106" spans="1:14" x14ac:dyDescent="0.25">
      <c r="A106" s="36" t="s">
        <v>59</v>
      </c>
      <c r="B106" s="22">
        <f>COUNTIF('81-82'!$C$5:$C$9749,A106)</f>
        <v>7</v>
      </c>
      <c r="C106" s="22">
        <f>COUNTIFS('81-82'!$C:$C,$A106,'81-82'!$F:$F,"WON")</f>
        <v>5</v>
      </c>
      <c r="D106" s="22">
        <f>COUNTIFS('81-82'!$C:$C,$A106,'81-82'!$F:$F,"DREW")</f>
        <v>0</v>
      </c>
      <c r="E106" s="22">
        <f>COUNTIFS('81-82'!$C:$C,$A106,'81-82'!$F:$F,"LOST")</f>
        <v>2</v>
      </c>
      <c r="F106" s="22">
        <f ca="1">SUMIF('81-82'!$C$1:$H$749,$A106,'81-82'!$G$1:$G$749)</f>
        <v>29</v>
      </c>
      <c r="G106" s="22">
        <f>SUMIF('81-82'!$C$5:$C$508,A106,'81-82'!$H$5:$H$508)</f>
        <v>7</v>
      </c>
      <c r="H106" s="23">
        <f t="shared" si="2"/>
        <v>0.7142857142857143</v>
      </c>
      <c r="J106" s="34" t="s">
        <v>236</v>
      </c>
      <c r="K106" s="21">
        <f>COUNTIF('81-82'!$I$1:$X$749,J106)</f>
        <v>6</v>
      </c>
      <c r="N106"/>
    </row>
    <row r="107" spans="1:14" x14ac:dyDescent="0.25">
      <c r="A107" s="34" t="s">
        <v>60</v>
      </c>
      <c r="B107" s="22">
        <f>COUNTIF('81-82'!$C$5:$C$9749,A107)</f>
        <v>10</v>
      </c>
      <c r="C107" s="22">
        <f>COUNTIFS('81-82'!$C:$C,$A107,'81-82'!$F:$F,"WON")</f>
        <v>6</v>
      </c>
      <c r="D107" s="22">
        <f>COUNTIFS('81-82'!$C:$C,$A107,'81-82'!$F:$F,"DREW")</f>
        <v>0</v>
      </c>
      <c r="E107" s="22">
        <f>COUNTIFS('81-82'!$C:$C,$A107,'81-82'!$F:$F,"LOST")</f>
        <v>4</v>
      </c>
      <c r="F107" s="22">
        <f ca="1">SUMIF('81-82'!$C$1:$H$749,$A107,'81-82'!$G$1:$G$749)</f>
        <v>34</v>
      </c>
      <c r="G107" s="22">
        <f>SUMIF('81-82'!$C$5:$C$508,A107,'81-82'!$H$5:$H$508)</f>
        <v>25</v>
      </c>
      <c r="H107" s="23">
        <f t="shared" si="2"/>
        <v>0.6</v>
      </c>
      <c r="J107" s="34" t="s">
        <v>317</v>
      </c>
      <c r="K107" s="21">
        <f>COUNTIF('81-82'!$I$1:$X$749,J107)</f>
        <v>1</v>
      </c>
      <c r="N107"/>
    </row>
    <row r="108" spans="1:14" x14ac:dyDescent="0.25">
      <c r="A108" s="36" t="s">
        <v>61</v>
      </c>
      <c r="B108" s="22">
        <f>COUNTIF('81-82'!$C$5:$C$9749,A108)</f>
        <v>2</v>
      </c>
      <c r="C108" s="22">
        <f>COUNTIFS('81-82'!$C:$C,$A108,'81-82'!$F:$F,"WON")</f>
        <v>2</v>
      </c>
      <c r="D108" s="22">
        <f>COUNTIFS('81-82'!$C:$C,$A108,'81-82'!$F:$F,"DREW")</f>
        <v>0</v>
      </c>
      <c r="E108" s="22">
        <f>COUNTIFS('81-82'!$C:$C,$A108,'81-82'!$F:$F,"LOST")</f>
        <v>0</v>
      </c>
      <c r="F108" s="22">
        <f ca="1">SUMIF('81-82'!$C$1:$H$749,$A108,'81-82'!$G$1:$G$749)</f>
        <v>9</v>
      </c>
      <c r="G108" s="22">
        <f>SUMIF('81-82'!$C$5:$C$508,A108,'81-82'!$H$5:$H$508)</f>
        <v>1</v>
      </c>
      <c r="H108" s="23">
        <f t="shared" si="2"/>
        <v>1</v>
      </c>
      <c r="J108" s="34" t="s">
        <v>203</v>
      </c>
      <c r="K108" s="21">
        <f>COUNTIF('81-82'!$I$1:$X$749,J108)</f>
        <v>6</v>
      </c>
      <c r="N108"/>
    </row>
    <row r="109" spans="1:14" x14ac:dyDescent="0.25">
      <c r="A109" s="35" t="s">
        <v>62</v>
      </c>
      <c r="B109" s="22">
        <f>COUNTIF('81-82'!$C$5:$C$9749,A109)</f>
        <v>3</v>
      </c>
      <c r="C109" s="22">
        <f>COUNTIFS('81-82'!$C:$C,$A109,'81-82'!$F:$F,"WON")</f>
        <v>2</v>
      </c>
      <c r="D109" s="22">
        <f>COUNTIFS('81-82'!$C:$C,$A109,'81-82'!$F:$F,"DREW")</f>
        <v>0</v>
      </c>
      <c r="E109" s="22">
        <f>COUNTIFS('81-82'!$C:$C,$A109,'81-82'!$F:$F,"LOST")</f>
        <v>1</v>
      </c>
      <c r="F109" s="22">
        <f ca="1">SUMIF('81-82'!$C$1:$H$749,$A109,'81-82'!$G$1:$G$749)</f>
        <v>7</v>
      </c>
      <c r="G109" s="22">
        <f>SUMIF('81-82'!$C$5:$C$508,A109,'81-82'!$H$5:$H$508)</f>
        <v>2</v>
      </c>
      <c r="H109" s="23">
        <f t="shared" si="2"/>
        <v>0.66666666666666663</v>
      </c>
      <c r="J109" s="34" t="s">
        <v>140</v>
      </c>
      <c r="K109" s="21">
        <f>COUNTIF('81-82'!$I$1:$X$749,J109)</f>
        <v>2</v>
      </c>
      <c r="N109"/>
    </row>
    <row r="110" spans="1:14" x14ac:dyDescent="0.25">
      <c r="A110" s="34" t="s">
        <v>325</v>
      </c>
      <c r="B110" s="22">
        <f>COUNTIF('81-82'!$C$5:$C$9749,A110)</f>
        <v>1</v>
      </c>
      <c r="C110" s="22">
        <f>COUNTIFS('81-82'!$C:$C,$A110,'81-82'!$F:$F,"WON")</f>
        <v>1</v>
      </c>
      <c r="D110" s="22">
        <f>COUNTIFS('81-82'!$C:$C,$A110,'81-82'!$F:$F,"DREW")</f>
        <v>0</v>
      </c>
      <c r="E110" s="22">
        <f>COUNTIFS('81-82'!$C:$C,$A110,'81-82'!$F:$F,"LOST")</f>
        <v>0</v>
      </c>
      <c r="F110" s="22">
        <f ca="1">SUMIF('81-82'!$C$1:$H$749,$A110,'81-82'!$G$1:$G$749)</f>
        <v>3</v>
      </c>
      <c r="G110" s="22">
        <f>SUMIF('81-82'!$C$5:$C$508,A110,'81-82'!$H$5:$H$508)</f>
        <v>1</v>
      </c>
      <c r="H110" s="23">
        <f t="shared" si="2"/>
        <v>1</v>
      </c>
      <c r="J110" s="34" t="s">
        <v>269</v>
      </c>
      <c r="K110" s="21">
        <f>COUNTIF('81-82'!$I$1:$X$749,J110)</f>
        <v>2</v>
      </c>
      <c r="N110"/>
    </row>
    <row r="111" spans="1:14" x14ac:dyDescent="0.25">
      <c r="A111" s="34" t="s">
        <v>63</v>
      </c>
      <c r="B111" s="22">
        <f>COUNTIF('81-82'!$C$5:$C$9749,A111)</f>
        <v>1</v>
      </c>
      <c r="C111" s="22">
        <f>COUNTIFS('81-82'!$C:$C,$A111,'81-82'!$F:$F,"WON")</f>
        <v>0</v>
      </c>
      <c r="D111" s="22">
        <f>COUNTIFS('81-82'!$C:$C,$A111,'81-82'!$F:$F,"DREW")</f>
        <v>0</v>
      </c>
      <c r="E111" s="22">
        <f>COUNTIFS('81-82'!$C:$C,$A111,'81-82'!$F:$F,"LOST")</f>
        <v>1</v>
      </c>
      <c r="F111" s="22">
        <f ca="1">SUMIF('81-82'!$C$1:$H$749,$A111,'81-82'!$G$1:$G$749)</f>
        <v>3</v>
      </c>
      <c r="G111" s="22">
        <f>SUMIF('81-82'!$C$5:$C$508,A111,'81-82'!$H$5:$H$508)</f>
        <v>5</v>
      </c>
      <c r="H111" s="23">
        <f t="shared" si="2"/>
        <v>0</v>
      </c>
      <c r="J111" s="34" t="s">
        <v>214</v>
      </c>
      <c r="K111" s="21">
        <f>COUNTIF('81-82'!$I$1:$X$749,J111)</f>
        <v>1</v>
      </c>
      <c r="N111"/>
    </row>
    <row r="112" spans="1:14" x14ac:dyDescent="0.25">
      <c r="A112" s="34" t="s">
        <v>376</v>
      </c>
      <c r="B112" s="22">
        <f>COUNTIF('81-82'!$C$5:$C$9749,A112)</f>
        <v>1</v>
      </c>
      <c r="C112" s="22">
        <f>COUNTIFS('81-82'!$C:$C,$A112,'81-82'!$F:$F,"WON")</f>
        <v>1</v>
      </c>
      <c r="D112" s="22">
        <f>COUNTIFS('81-82'!$C:$C,$A112,'81-82'!$F:$F,"DREW")</f>
        <v>0</v>
      </c>
      <c r="E112" s="22">
        <f>COUNTIFS('81-82'!$C:$C,$A112,'81-82'!$F:$F,"LOST")</f>
        <v>0</v>
      </c>
      <c r="F112" s="22">
        <f ca="1">SUMIF('81-82'!$C$1:$H$749,$A112,'81-82'!$G$1:$G$749)</f>
        <v>3</v>
      </c>
      <c r="G112" s="22">
        <f>SUMIF('81-82'!$C$5:$C$508,A112,'81-82'!$H$5:$H$508)</f>
        <v>2</v>
      </c>
      <c r="H112" s="23">
        <f t="shared" si="2"/>
        <v>1</v>
      </c>
      <c r="J112" s="34" t="s">
        <v>146</v>
      </c>
      <c r="K112" s="21">
        <f>COUNTIF('81-82'!$I$1:$X$749,J112)</f>
        <v>25</v>
      </c>
      <c r="N112"/>
    </row>
    <row r="113" spans="1:14" x14ac:dyDescent="0.25">
      <c r="A113" s="36" t="s">
        <v>64</v>
      </c>
      <c r="B113" s="22">
        <f>COUNTIF('81-82'!$C$5:$C$9749,A113)</f>
        <v>11</v>
      </c>
      <c r="C113" s="22">
        <f>COUNTIFS('81-82'!$C:$C,$A113,'81-82'!$F:$F,"WON")</f>
        <v>5</v>
      </c>
      <c r="D113" s="22">
        <f>COUNTIFS('81-82'!$C:$C,$A113,'81-82'!$F:$F,"DREW")</f>
        <v>3</v>
      </c>
      <c r="E113" s="22">
        <f>COUNTIFS('81-82'!$C:$C,$A113,'81-82'!$F:$F,"LOST")</f>
        <v>3</v>
      </c>
      <c r="F113" s="22">
        <f ca="1">SUMIF('81-82'!$C$1:$H$749,$A113,'81-82'!$G$1:$G$749)</f>
        <v>25</v>
      </c>
      <c r="G113" s="22">
        <f>SUMIF('81-82'!$C$5:$C$508,A113,'81-82'!$H$5:$H$508)</f>
        <v>24</v>
      </c>
      <c r="H113" s="23">
        <f t="shared" si="2"/>
        <v>0.45454545454545453</v>
      </c>
      <c r="J113" s="34" t="s">
        <v>185</v>
      </c>
      <c r="K113" s="21">
        <f>COUNTIF('81-82'!$I$1:$X$749,J113)</f>
        <v>11</v>
      </c>
      <c r="N113"/>
    </row>
    <row r="114" spans="1:14" x14ac:dyDescent="0.25">
      <c r="A114" s="34" t="s">
        <v>65</v>
      </c>
      <c r="B114" s="22">
        <f>COUNTIF('81-82'!$C$5:$C$9749,A114)</f>
        <v>4</v>
      </c>
      <c r="C114" s="22">
        <f>COUNTIFS('81-82'!$C:$C,$A114,'81-82'!$F:$F,"WON")</f>
        <v>1</v>
      </c>
      <c r="D114" s="22">
        <f>COUNTIFS('81-82'!$C:$C,$A114,'81-82'!$F:$F,"DREW")</f>
        <v>0</v>
      </c>
      <c r="E114" s="22">
        <f>COUNTIFS('81-82'!$C:$C,$A114,'81-82'!$F:$F,"LOST")</f>
        <v>3</v>
      </c>
      <c r="F114" s="22">
        <f ca="1">SUMIF('81-82'!$C$1:$H$749,$A114,'81-82'!$G$1:$G$749)</f>
        <v>7</v>
      </c>
      <c r="G114" s="22">
        <f>SUMIF('81-82'!$C$5:$C$508,A114,'81-82'!$H$5:$H$508)</f>
        <v>17</v>
      </c>
      <c r="H114" s="23">
        <f t="shared" si="2"/>
        <v>0.25</v>
      </c>
      <c r="J114" s="34" t="s">
        <v>187</v>
      </c>
      <c r="K114" s="21">
        <f>COUNTIF('81-82'!$I$1:$X$749,J114)</f>
        <v>5</v>
      </c>
      <c r="N114"/>
    </row>
    <row r="115" spans="1:14" x14ac:dyDescent="0.25">
      <c r="A115" s="34" t="s">
        <v>66</v>
      </c>
      <c r="B115" s="22">
        <f>COUNTIF('81-82'!$C$5:$C$9749,A115)</f>
        <v>3</v>
      </c>
      <c r="C115" s="22">
        <f>COUNTIFS('81-82'!$C:$C,$A115,'81-82'!$F:$F,"WON")</f>
        <v>1</v>
      </c>
      <c r="D115" s="22">
        <f>COUNTIFS('81-82'!$C:$C,$A115,'81-82'!$F:$F,"DREW")</f>
        <v>0</v>
      </c>
      <c r="E115" s="22">
        <f>COUNTIFS('81-82'!$C:$C,$A115,'81-82'!$F:$F,"LOST")</f>
        <v>2</v>
      </c>
      <c r="F115" s="22">
        <f ca="1">SUMIF('81-82'!$C$1:$H$749,$A115,'81-82'!$G$1:$G$749)</f>
        <v>4</v>
      </c>
      <c r="G115" s="22">
        <f>SUMIF('81-82'!$C$5:$C$508,A115,'81-82'!$H$5:$H$508)</f>
        <v>14</v>
      </c>
      <c r="H115" s="23">
        <f t="shared" si="2"/>
        <v>0.33333333333333331</v>
      </c>
      <c r="J115" s="34" t="s">
        <v>202</v>
      </c>
      <c r="K115" s="21">
        <f>COUNTIF('81-82'!$I$1:$X$749,J115)</f>
        <v>1</v>
      </c>
      <c r="N115"/>
    </row>
    <row r="116" spans="1:14" x14ac:dyDescent="0.25">
      <c r="A116" s="34" t="s">
        <v>67</v>
      </c>
      <c r="B116" s="22">
        <f>COUNTIF('81-82'!$C$5:$C$9749,A116)</f>
        <v>4</v>
      </c>
      <c r="C116" s="22">
        <f>COUNTIFS('81-82'!$C:$C,$A116,'81-82'!$F:$F,"WON")</f>
        <v>3</v>
      </c>
      <c r="D116" s="22">
        <f>COUNTIFS('81-82'!$C:$C,$A116,'81-82'!$F:$F,"DREW")</f>
        <v>1</v>
      </c>
      <c r="E116" s="22">
        <f>COUNTIFS('81-82'!$C:$C,$A116,'81-82'!$F:$F,"LOST")</f>
        <v>0</v>
      </c>
      <c r="F116" s="22">
        <f ca="1">SUMIF('81-82'!$C$1:$H$749,$A116,'81-82'!$G$1:$G$749)</f>
        <v>13</v>
      </c>
      <c r="G116" s="22">
        <f>SUMIF('81-82'!$C$5:$C$508,A116,'81-82'!$H$5:$H$508)</f>
        <v>6</v>
      </c>
      <c r="H116" s="23">
        <f t="shared" si="2"/>
        <v>0.75</v>
      </c>
      <c r="J116" s="37" t="s">
        <v>115</v>
      </c>
      <c r="K116" s="21">
        <f>COUNTIF('81-82'!$I$1:$X$749,J116)</f>
        <v>6</v>
      </c>
      <c r="N116"/>
    </row>
    <row r="117" spans="1:14" x14ac:dyDescent="0.25">
      <c r="A117" s="38" t="s">
        <v>191</v>
      </c>
      <c r="B117" s="22">
        <f>COUNTIF('81-82'!$C$5:$C$9749,A117)</f>
        <v>1</v>
      </c>
      <c r="C117" s="22">
        <f>COUNTIFS('81-82'!$C:$C,$A117,'81-82'!$F:$F,"WON")</f>
        <v>0</v>
      </c>
      <c r="D117" s="22">
        <f>COUNTIFS('81-82'!$C:$C,$A117,'81-82'!$F:$F,"DREW")</f>
        <v>0</v>
      </c>
      <c r="E117" s="22">
        <f>COUNTIFS('81-82'!$C:$C,$A117,'81-82'!$F:$F,"LOST")</f>
        <v>1</v>
      </c>
      <c r="F117" s="22">
        <f ca="1">SUMIF('81-82'!$C$1:$H$749,$A117,'81-82'!$G$1:$G$749)</f>
        <v>1</v>
      </c>
      <c r="G117" s="22">
        <f>SUMIF('81-82'!$C$5:$C$508,A117,'81-82'!$H$5:$H$508)</f>
        <v>2</v>
      </c>
      <c r="H117" s="23">
        <f t="shared" si="2"/>
        <v>0</v>
      </c>
      <c r="J117" s="34" t="s">
        <v>207</v>
      </c>
      <c r="K117" s="21">
        <f>COUNTIF('81-82'!$I$1:$X$749,J117)</f>
        <v>1</v>
      </c>
      <c r="N117"/>
    </row>
    <row r="118" spans="1:14" x14ac:dyDescent="0.25">
      <c r="A118" s="34" t="s">
        <v>377</v>
      </c>
      <c r="B118" s="22">
        <f>COUNTIF('81-82'!$C$5:$C$9749,A118)</f>
        <v>1</v>
      </c>
      <c r="C118" s="22">
        <f>COUNTIFS('81-82'!$C:$C,$A118,'81-82'!$F:$F,"WON")</f>
        <v>1</v>
      </c>
      <c r="D118" s="22">
        <f>COUNTIFS('81-82'!$C:$C,$A118,'81-82'!$F:$F,"DREW")</f>
        <v>0</v>
      </c>
      <c r="E118" s="22">
        <f>COUNTIFS('81-82'!$C:$C,$A118,'81-82'!$F:$F,"LOST")</f>
        <v>0</v>
      </c>
      <c r="F118" s="22">
        <f ca="1">SUMIF('81-82'!$C$1:$H$749,$A118,'81-82'!$G$1:$G$749)</f>
        <v>5</v>
      </c>
      <c r="G118" s="22">
        <f>SUMIF('81-82'!$C$5:$C$508,A118,'81-82'!$H$5:$H$508)</f>
        <v>0</v>
      </c>
      <c r="H118" s="23">
        <f t="shared" si="2"/>
        <v>1</v>
      </c>
      <c r="J118" s="34" t="s">
        <v>156</v>
      </c>
      <c r="K118" s="21">
        <f>COUNTIF('81-82'!$I$1:$X$749,J118)</f>
        <v>14</v>
      </c>
      <c r="N118"/>
    </row>
    <row r="119" spans="1:14" x14ac:dyDescent="0.25">
      <c r="A119" s="35" t="s">
        <v>68</v>
      </c>
      <c r="B119" s="22">
        <f>COUNTIF('81-82'!$C$5:$C$9749,A119)</f>
        <v>11</v>
      </c>
      <c r="C119" s="22">
        <f>COUNTIFS('81-82'!$C:$C,$A119,'81-82'!$F:$F,"WON")</f>
        <v>4</v>
      </c>
      <c r="D119" s="22">
        <f>COUNTIFS('81-82'!$C:$C,$A119,'81-82'!$F:$F,"DREW")</f>
        <v>3</v>
      </c>
      <c r="E119" s="22">
        <f>COUNTIFS('81-82'!$C:$C,$A119,'81-82'!$F:$F,"LOST")</f>
        <v>4</v>
      </c>
      <c r="F119" s="22">
        <f ca="1">SUMIF('81-82'!$C$1:$H$749,$A119,'81-82'!$G$1:$G$749)</f>
        <v>31</v>
      </c>
      <c r="G119" s="22">
        <f>SUMIF('81-82'!$C$5:$C$508,A119,'81-82'!$H$5:$H$508)</f>
        <v>28</v>
      </c>
      <c r="H119" s="23">
        <f t="shared" si="2"/>
        <v>0.36363636363636365</v>
      </c>
      <c r="J119" s="34" t="s">
        <v>263</v>
      </c>
      <c r="K119" s="21">
        <f>COUNTIF('81-82'!$I$1:$X$749,J119)</f>
        <v>7</v>
      </c>
      <c r="N119"/>
    </row>
    <row r="120" spans="1:14" x14ac:dyDescent="0.25">
      <c r="A120" s="36" t="s">
        <v>69</v>
      </c>
      <c r="B120" s="22">
        <f>COUNTIF('81-82'!$C$5:$C$9749,A120)</f>
        <v>6</v>
      </c>
      <c r="C120" s="22">
        <f>COUNTIFS('81-82'!$C:$C,$A120,'81-82'!$F:$F,"WON")</f>
        <v>4</v>
      </c>
      <c r="D120" s="22">
        <f>COUNTIFS('81-82'!$C:$C,$A120,'81-82'!$F:$F,"DREW")</f>
        <v>2</v>
      </c>
      <c r="E120" s="22">
        <f>COUNTIFS('81-82'!$C:$C,$A120,'81-82'!$F:$F,"LOST")</f>
        <v>0</v>
      </c>
      <c r="F120" s="22">
        <f ca="1">SUMIF('81-82'!$C$1:$H$749,$A120,'81-82'!$G$1:$G$749)</f>
        <v>17</v>
      </c>
      <c r="G120" s="22">
        <f>SUMIF('81-82'!$C$5:$C$508,A120,'81-82'!$H$5:$H$508)</f>
        <v>8</v>
      </c>
      <c r="H120" s="23">
        <f t="shared" si="2"/>
        <v>0.66666666666666663</v>
      </c>
      <c r="J120" s="34" t="s">
        <v>315</v>
      </c>
      <c r="K120" s="21">
        <f>COUNTIF('81-82'!$I$1:$X$749,J120)</f>
        <v>2</v>
      </c>
      <c r="N120"/>
    </row>
    <row r="121" spans="1:14" x14ac:dyDescent="0.25">
      <c r="A121" s="34" t="s">
        <v>70</v>
      </c>
      <c r="B121" s="22">
        <f>COUNTIF('81-82'!$C$5:$C$9749,A121)</f>
        <v>5</v>
      </c>
      <c r="C121" s="22">
        <f>COUNTIFS('81-82'!$C:$C,$A121,'81-82'!$F:$F,"WON")</f>
        <v>0</v>
      </c>
      <c r="D121" s="22">
        <f>COUNTIFS('81-82'!$C:$C,$A121,'81-82'!$F:$F,"DREW")</f>
        <v>0</v>
      </c>
      <c r="E121" s="22">
        <f>COUNTIFS('81-82'!$C:$C,$A121,'81-82'!$F:$F,"LOST")</f>
        <v>5</v>
      </c>
      <c r="F121" s="22">
        <f ca="1">SUMIF('81-82'!$C$1:$H$749,$A121,'81-82'!$G$1:$G$749)</f>
        <v>6</v>
      </c>
      <c r="G121" s="22">
        <f>SUMIF('81-82'!$C$5:$C$508,A121,'81-82'!$H$5:$H$508)</f>
        <v>21</v>
      </c>
      <c r="H121" s="23">
        <f t="shared" si="2"/>
        <v>0</v>
      </c>
      <c r="J121" s="34" t="s">
        <v>167</v>
      </c>
      <c r="K121" s="21">
        <f>COUNTIF('81-82'!$I$1:$X$749,J121)</f>
        <v>10</v>
      </c>
      <c r="N121"/>
    </row>
    <row r="122" spans="1:14" x14ac:dyDescent="0.25">
      <c r="A122" s="34" t="s">
        <v>320</v>
      </c>
      <c r="B122" s="22">
        <f>COUNTIF('81-82'!$C$5:$C$9749,A122)</f>
        <v>1</v>
      </c>
      <c r="C122" s="22">
        <f>COUNTIFS('81-82'!$C:$C,$A122,'81-82'!$F:$F,"WON")</f>
        <v>1</v>
      </c>
      <c r="D122" s="22">
        <f>COUNTIFS('81-82'!$C:$C,$A122,'81-82'!$F:$F,"DREW")</f>
        <v>0</v>
      </c>
      <c r="E122" s="22">
        <f>COUNTIFS('81-82'!$C:$C,$A122,'81-82'!$F:$F,"LOST")</f>
        <v>0</v>
      </c>
      <c r="F122" s="22">
        <f ca="1">SUMIF('81-82'!$C$1:$H$749,$A122,'81-82'!$G$1:$G$749)</f>
        <v>4</v>
      </c>
      <c r="G122" s="22">
        <f>SUMIF('81-82'!$C$5:$C$508,A122,'81-82'!$H$5:$H$508)</f>
        <v>1</v>
      </c>
      <c r="H122" s="23">
        <f t="shared" si="2"/>
        <v>1</v>
      </c>
      <c r="J122" s="34" t="s">
        <v>312</v>
      </c>
      <c r="K122" s="21">
        <f>COUNTIF('81-82'!$I$1:$X$749,J122)</f>
        <v>1</v>
      </c>
      <c r="N122"/>
    </row>
    <row r="123" spans="1:14" x14ac:dyDescent="0.25">
      <c r="A123" s="34" t="s">
        <v>71</v>
      </c>
      <c r="B123" s="22">
        <f>COUNTIF('81-82'!$C$5:$C$9749,A123)</f>
        <v>2</v>
      </c>
      <c r="C123" s="22">
        <f>COUNTIFS('81-82'!$C:$C,$A123,'81-82'!$F:$F,"WON")</f>
        <v>2</v>
      </c>
      <c r="D123" s="22">
        <f>COUNTIFS('81-82'!$C:$C,$A123,'81-82'!$F:$F,"DREW")</f>
        <v>0</v>
      </c>
      <c r="E123" s="22">
        <f>COUNTIFS('81-82'!$C:$C,$A123,'81-82'!$F:$F,"LOST")</f>
        <v>0</v>
      </c>
      <c r="F123" s="22">
        <f ca="1">SUMIF('81-82'!$C$1:$H$749,$A123,'81-82'!$G$1:$G$749)</f>
        <v>4</v>
      </c>
      <c r="G123" s="22">
        <f>SUMIF('81-82'!$C$5:$C$508,A123,'81-82'!$H$5:$H$508)</f>
        <v>0</v>
      </c>
      <c r="H123" s="23">
        <f t="shared" si="2"/>
        <v>1</v>
      </c>
      <c r="J123" s="34" t="s">
        <v>270</v>
      </c>
      <c r="K123" s="21">
        <f>COUNTIF('81-82'!$I$1:$X$749,J123)</f>
        <v>1</v>
      </c>
      <c r="N123"/>
    </row>
    <row r="124" spans="1:14" x14ac:dyDescent="0.25">
      <c r="A124" s="34" t="s">
        <v>267</v>
      </c>
      <c r="B124" s="22">
        <f>COUNTIF('81-82'!$C$5:$C$9749,A124)</f>
        <v>4</v>
      </c>
      <c r="C124" s="22">
        <f>COUNTIFS('81-82'!$C:$C,$A124,'81-82'!$F:$F,"WON")</f>
        <v>0</v>
      </c>
      <c r="D124" s="22">
        <f>COUNTIFS('81-82'!$C:$C,$A124,'81-82'!$F:$F,"DREW")</f>
        <v>0</v>
      </c>
      <c r="E124" s="22">
        <f>COUNTIFS('81-82'!$C:$C,$A124,'81-82'!$F:$F,"LOST")</f>
        <v>4</v>
      </c>
      <c r="F124" s="22">
        <f ca="1">SUMIF('81-82'!$C$1:$H$749,$A124,'81-82'!$G$1:$G$749)</f>
        <v>1</v>
      </c>
      <c r="G124" s="22">
        <f>SUMIF('81-82'!$C$5:$C$508,A124,'81-82'!$H$5:$H$508)</f>
        <v>16</v>
      </c>
      <c r="H124" s="23">
        <f t="shared" si="2"/>
        <v>0</v>
      </c>
      <c r="J124" s="37" t="s">
        <v>104</v>
      </c>
      <c r="K124" s="21">
        <f>COUNTIF('81-82'!$I$1:$X$749,J124)</f>
        <v>2</v>
      </c>
      <c r="N124"/>
    </row>
    <row r="125" spans="1:14" x14ac:dyDescent="0.25">
      <c r="A125" s="34" t="s">
        <v>72</v>
      </c>
      <c r="B125" s="22">
        <f>COUNTIF('81-82'!$C$5:$C$9749,A125)</f>
        <v>2</v>
      </c>
      <c r="C125" s="22">
        <f>COUNTIFS('81-82'!$C:$C,$A125,'81-82'!$F:$F,"WON")</f>
        <v>2</v>
      </c>
      <c r="D125" s="22">
        <f>COUNTIFS('81-82'!$C:$C,$A125,'81-82'!$F:$F,"DREW")</f>
        <v>0</v>
      </c>
      <c r="E125" s="22">
        <f>COUNTIFS('81-82'!$C:$C,$A125,'81-82'!$F:$F,"LOST")</f>
        <v>0</v>
      </c>
      <c r="F125" s="22">
        <f ca="1">SUMIF('81-82'!$C$1:$H$749,$A125,'81-82'!$G$1:$G$749)</f>
        <v>8</v>
      </c>
      <c r="G125" s="22">
        <f>SUMIF('81-82'!$C$5:$C$508,A125,'81-82'!$H$5:$H$508)</f>
        <v>3</v>
      </c>
      <c r="H125" s="23">
        <f t="shared" si="2"/>
        <v>1</v>
      </c>
      <c r="J125" s="34" t="s">
        <v>258</v>
      </c>
      <c r="K125" s="21">
        <f>COUNTIF('81-82'!$I$1:$X$749,J125)</f>
        <v>1</v>
      </c>
      <c r="N125"/>
    </row>
    <row r="126" spans="1:14" x14ac:dyDescent="0.25">
      <c r="A126" s="34" t="s">
        <v>73</v>
      </c>
      <c r="B126" s="22">
        <f>COUNTIF('81-82'!$C$5:$C$9749,A126)</f>
        <v>3</v>
      </c>
      <c r="C126" s="22">
        <f>COUNTIFS('81-82'!$C:$C,$A126,'81-82'!$F:$F,"WON")</f>
        <v>3</v>
      </c>
      <c r="D126" s="22">
        <f>COUNTIFS('81-82'!$C:$C,$A126,'81-82'!$F:$F,"DREW")</f>
        <v>0</v>
      </c>
      <c r="E126" s="22">
        <f>COUNTIFS('81-82'!$C:$C,$A126,'81-82'!$F:$F,"LOST")</f>
        <v>0</v>
      </c>
      <c r="F126" s="22">
        <f ca="1">SUMIF('81-82'!$C$1:$H$749,$A126,'81-82'!$G$1:$G$749)</f>
        <v>15</v>
      </c>
      <c r="G126" s="22">
        <f>SUMIF('81-82'!$C$5:$C$508,A126,'81-82'!$H$5:$H$508)</f>
        <v>7</v>
      </c>
      <c r="H126" s="23">
        <f t="shared" si="2"/>
        <v>1</v>
      </c>
      <c r="J126" s="34" t="s">
        <v>281</v>
      </c>
      <c r="K126" s="21">
        <f>COUNTIF('81-82'!$I$1:$X$749,J126)</f>
        <v>2</v>
      </c>
      <c r="N126"/>
    </row>
    <row r="127" spans="1:14" x14ac:dyDescent="0.25">
      <c r="A127" s="34" t="s">
        <v>307</v>
      </c>
      <c r="B127" s="22">
        <f>COUNTIF('81-82'!$C$5:$C$9749,A127)</f>
        <v>1</v>
      </c>
      <c r="C127" s="22">
        <f>COUNTIFS('81-82'!$C:$C,$A127,'81-82'!$F:$F,"WON")</f>
        <v>0</v>
      </c>
      <c r="D127" s="22">
        <f>COUNTIFS('81-82'!$C:$C,$A127,'81-82'!$F:$F,"DREW")</f>
        <v>0</v>
      </c>
      <c r="E127" s="22">
        <f>COUNTIFS('81-82'!$C:$C,$A127,'81-82'!$F:$F,"LOST")</f>
        <v>1</v>
      </c>
      <c r="F127" s="22">
        <f ca="1">SUMIF('81-82'!$C$1:$H$749,$A127,'81-82'!$G$1:$G$749)</f>
        <v>2</v>
      </c>
      <c r="G127" s="22">
        <f>SUMIF('81-82'!$C$5:$C$508,A127,'81-82'!$H$5:$H$508)</f>
        <v>5</v>
      </c>
      <c r="H127" s="23">
        <f t="shared" si="2"/>
        <v>0</v>
      </c>
      <c r="J127" s="34" t="s">
        <v>293</v>
      </c>
      <c r="K127" s="21">
        <f>COUNTIF('81-82'!$I$1:$X$749,J127)</f>
        <v>1</v>
      </c>
      <c r="N127"/>
    </row>
    <row r="128" spans="1:14" x14ac:dyDescent="0.25">
      <c r="A128" s="34" t="s">
        <v>74</v>
      </c>
      <c r="B128" s="22">
        <f>COUNTIF('81-82'!$C$5:$C$9749,A128)</f>
        <v>2</v>
      </c>
      <c r="C128" s="22">
        <f>COUNTIFS('81-82'!$C:$C,$A128,'81-82'!$F:$F,"WON")</f>
        <v>1</v>
      </c>
      <c r="D128" s="22">
        <f>COUNTIFS('81-82'!$C:$C,$A128,'81-82'!$F:$F,"DREW")</f>
        <v>0</v>
      </c>
      <c r="E128" s="22">
        <f>COUNTIFS('81-82'!$C:$C,$A128,'81-82'!$F:$F,"LOST")</f>
        <v>1</v>
      </c>
      <c r="F128" s="22">
        <f ca="1">SUMIF('81-82'!$C$1:$H$749,$A128,'81-82'!$G$1:$G$749)</f>
        <v>4</v>
      </c>
      <c r="G128" s="22">
        <f>SUMIF('81-82'!$C$5:$C$508,A128,'81-82'!$H$5:$H$508)</f>
        <v>4</v>
      </c>
      <c r="H128" s="23">
        <f t="shared" si="2"/>
        <v>0.5</v>
      </c>
      <c r="J128" s="34" t="s">
        <v>222</v>
      </c>
      <c r="K128" s="21">
        <f>COUNTIF('81-82'!$I$1:$X$749,J128)</f>
        <v>2</v>
      </c>
      <c r="N128"/>
    </row>
    <row r="129" spans="1:14" x14ac:dyDescent="0.25">
      <c r="A129" s="36" t="s">
        <v>75</v>
      </c>
      <c r="B129" s="22">
        <f>COUNTIF('81-82'!$C$5:$C$9749,A129)</f>
        <v>9</v>
      </c>
      <c r="C129" s="22">
        <f>COUNTIFS('81-82'!$C:$C,$A129,'81-82'!$F:$F,"WON")</f>
        <v>3</v>
      </c>
      <c r="D129" s="22">
        <f>COUNTIFS('81-82'!$C:$C,$A129,'81-82'!$F:$F,"DREW")</f>
        <v>1</v>
      </c>
      <c r="E129" s="22">
        <f>COUNTIFS('81-82'!$C:$C,$A129,'81-82'!$F:$F,"LOST")</f>
        <v>5</v>
      </c>
      <c r="F129" s="22">
        <f ca="1">SUMIF('81-82'!$C$1:$H$749,$A129,'81-82'!$G$1:$G$749)</f>
        <v>14</v>
      </c>
      <c r="G129" s="22">
        <f>SUMIF('81-82'!$C$5:$C$508,A129,'81-82'!$H$5:$H$508)</f>
        <v>19</v>
      </c>
      <c r="H129" s="23">
        <f t="shared" si="2"/>
        <v>0.33333333333333331</v>
      </c>
      <c r="J129" s="34" t="s">
        <v>321</v>
      </c>
      <c r="K129" s="21">
        <f>COUNTIF('81-82'!$I$1:$X$749,J129)</f>
        <v>2</v>
      </c>
      <c r="N129"/>
    </row>
    <row r="130" spans="1:14" x14ac:dyDescent="0.25">
      <c r="A130" s="35" t="s">
        <v>76</v>
      </c>
      <c r="B130" s="22">
        <f>COUNTIF('81-82'!$C$5:$C$9749,A130)</f>
        <v>11</v>
      </c>
      <c r="C130" s="22">
        <f>COUNTIFS('81-82'!$C:$C,$A130,'81-82'!$F:$F,"WON")</f>
        <v>9</v>
      </c>
      <c r="D130" s="22">
        <f>COUNTIFS('81-82'!$C:$C,$A130,'81-82'!$F:$F,"DREW")</f>
        <v>0</v>
      </c>
      <c r="E130" s="22">
        <f>COUNTIFS('81-82'!$C:$C,$A130,'81-82'!$F:$F,"LOST")</f>
        <v>2</v>
      </c>
      <c r="F130" s="22">
        <f ca="1">SUMIF('81-82'!$C$1:$H$749,$A130,'81-82'!$G$1:$G$749)</f>
        <v>43</v>
      </c>
      <c r="G130" s="22">
        <f>SUMIF('81-82'!$C$5:$C$508,A130,'81-82'!$H$5:$H$508)</f>
        <v>17</v>
      </c>
      <c r="H130" s="23">
        <f t="shared" si="2"/>
        <v>0.81818181818181823</v>
      </c>
      <c r="J130" s="37" t="s">
        <v>98</v>
      </c>
      <c r="K130" s="21">
        <f>COUNTIF('81-82'!$I$1:$X$749,J130)</f>
        <v>6</v>
      </c>
      <c r="N130"/>
    </row>
    <row r="131" spans="1:14" x14ac:dyDescent="0.25">
      <c r="A131" s="34" t="s">
        <v>77</v>
      </c>
      <c r="B131" s="22">
        <f>COUNTIF('81-82'!$C$5:$C$9749,A131)</f>
        <v>10</v>
      </c>
      <c r="C131" s="22">
        <f>COUNTIFS('81-82'!$C:$C,$A131,'81-82'!$F:$F,"WON")</f>
        <v>4</v>
      </c>
      <c r="D131" s="22">
        <f>COUNTIFS('81-82'!$C:$C,$A131,'81-82'!$F:$F,"DREW")</f>
        <v>0</v>
      </c>
      <c r="E131" s="22">
        <f>COUNTIFS('81-82'!$C:$C,$A131,'81-82'!$F:$F,"LOST")</f>
        <v>6</v>
      </c>
      <c r="F131" s="22">
        <f ca="1">SUMIF('81-82'!$C$1:$H$749,$A131,'81-82'!$G$1:$G$749)</f>
        <v>31</v>
      </c>
      <c r="G131" s="22">
        <f>SUMIF('81-82'!$C$5:$C$508,A131,'81-82'!$H$5:$H$508)</f>
        <v>29</v>
      </c>
      <c r="H131" s="23">
        <f t="shared" si="2"/>
        <v>0.4</v>
      </c>
      <c r="J131" s="34" t="s">
        <v>206</v>
      </c>
      <c r="K131" s="21">
        <f>COUNTIF('81-82'!$I$1:$X$749,J131)</f>
        <v>13</v>
      </c>
      <c r="N131"/>
    </row>
    <row r="132" spans="1:14" x14ac:dyDescent="0.25">
      <c r="A132" s="34" t="s">
        <v>78</v>
      </c>
      <c r="B132" s="22">
        <f>COUNTIF('81-82'!$C$5:$C$9749,A132)</f>
        <v>1</v>
      </c>
      <c r="C132" s="22">
        <f>COUNTIFS('81-82'!$C:$C,$A132,'81-82'!$F:$F,"WON")</f>
        <v>1</v>
      </c>
      <c r="D132" s="22">
        <f>COUNTIFS('81-82'!$C:$C,$A132,'81-82'!$F:$F,"DREW")</f>
        <v>0</v>
      </c>
      <c r="E132" s="22">
        <f>COUNTIFS('81-82'!$C:$C,$A132,'81-82'!$F:$F,"LOST")</f>
        <v>0</v>
      </c>
      <c r="F132" s="22">
        <f ca="1">SUMIF('81-82'!$C$1:$H$749,$A132,'81-82'!$G$1:$G$749)</f>
        <v>6</v>
      </c>
      <c r="G132" s="22">
        <f>SUMIF('81-82'!$C$5:$C$508,A132,'81-82'!$H$5:$H$508)</f>
        <v>1</v>
      </c>
      <c r="H132" s="23">
        <f t="shared" si="2"/>
        <v>1</v>
      </c>
      <c r="J132" s="39" t="s">
        <v>111</v>
      </c>
      <c r="K132" s="21">
        <f>COUNTIF('81-82'!$I$1:$X$749,J132)</f>
        <v>24</v>
      </c>
      <c r="N132"/>
    </row>
    <row r="133" spans="1:14" x14ac:dyDescent="0.25">
      <c r="A133" s="34" t="s">
        <v>330</v>
      </c>
      <c r="B133" s="24">
        <f>COUNTIF('81-82'!$C$5:$C$9749,A133)</f>
        <v>1</v>
      </c>
      <c r="C133" s="24">
        <f>COUNTIFS('81-82'!$C:$C,$A133,'81-82'!$F:$F,"WON")</f>
        <v>1</v>
      </c>
      <c r="D133" s="24">
        <f>COUNTIFS('81-82'!$C:$C,$A133,'81-82'!$F:$F,"DREW")</f>
        <v>0</v>
      </c>
      <c r="E133" s="24">
        <f>COUNTIFS('81-82'!$C:$C,$A133,'81-82'!$F:$F,"LOST")</f>
        <v>0</v>
      </c>
      <c r="F133" s="24">
        <f ca="1">SUMIF('81-82'!$C$1:$H$749,$A133,'81-82'!$G$1:$G$749)</f>
        <v>8</v>
      </c>
      <c r="G133" s="24">
        <f>SUMIF('81-82'!$C$5:$C$508,A133,'81-82'!$H$5:$H$508)</f>
        <v>1</v>
      </c>
      <c r="H133" s="25">
        <f t="shared" si="2"/>
        <v>1</v>
      </c>
      <c r="J133" s="34" t="s">
        <v>233</v>
      </c>
      <c r="K133" s="21">
        <f>COUNTIF('81-82'!$I$1:$X$749,J133)</f>
        <v>14</v>
      </c>
      <c r="N133"/>
    </row>
    <row r="134" spans="1:14" x14ac:dyDescent="0.25">
      <c r="A134" s="50" t="s">
        <v>344</v>
      </c>
      <c r="B134" s="51">
        <f t="shared" ref="B134:G134" si="3">SUM(B28:B133)</f>
        <v>434</v>
      </c>
      <c r="C134" s="51">
        <f t="shared" si="3"/>
        <v>209</v>
      </c>
      <c r="D134" s="51">
        <f t="shared" si="3"/>
        <v>57</v>
      </c>
      <c r="E134" s="51">
        <f t="shared" si="3"/>
        <v>168</v>
      </c>
      <c r="F134" s="51">
        <f t="shared" ca="1" si="3"/>
        <v>1144</v>
      </c>
      <c r="G134" s="51">
        <f t="shared" si="3"/>
        <v>969</v>
      </c>
      <c r="H134" s="52">
        <f t="shared" si="2"/>
        <v>0.48156682027649772</v>
      </c>
      <c r="J134" s="34" t="s">
        <v>152</v>
      </c>
      <c r="K134" s="21">
        <f>COUNTIF('81-82'!$I$1:$X$749,J134)</f>
        <v>8</v>
      </c>
      <c r="N134"/>
    </row>
    <row r="135" spans="1:14" x14ac:dyDescent="0.25">
      <c r="J135" s="34" t="s">
        <v>227</v>
      </c>
      <c r="K135" s="21">
        <f>COUNTIF('81-82'!$I$1:$X$749,J135)</f>
        <v>8</v>
      </c>
      <c r="N135"/>
    </row>
    <row r="136" spans="1:14" x14ac:dyDescent="0.25">
      <c r="J136" s="34" t="s">
        <v>212</v>
      </c>
      <c r="K136" s="21">
        <f>COUNTIF('81-82'!$I$1:$X$749,J136)</f>
        <v>1</v>
      </c>
      <c r="N136"/>
    </row>
    <row r="137" spans="1:14" x14ac:dyDescent="0.25">
      <c r="J137" s="34" t="s">
        <v>268</v>
      </c>
      <c r="K137" s="21">
        <f>COUNTIF('81-82'!$I$1:$X$749,J137)</f>
        <v>3</v>
      </c>
      <c r="N137"/>
    </row>
    <row r="138" spans="1:14" x14ac:dyDescent="0.25">
      <c r="J138" s="34" t="s">
        <v>160</v>
      </c>
      <c r="K138" s="21">
        <f>COUNTIF('81-82'!$I$1:$X$749,J138)</f>
        <v>5</v>
      </c>
      <c r="N138"/>
    </row>
    <row r="139" spans="1:14" x14ac:dyDescent="0.25">
      <c r="J139" s="34" t="s">
        <v>158</v>
      </c>
      <c r="K139" s="21">
        <f>COUNTIF('81-82'!$I$1:$X$749,J139)</f>
        <v>3</v>
      </c>
      <c r="N139"/>
    </row>
    <row r="140" spans="1:14" x14ac:dyDescent="0.25">
      <c r="J140" s="34" t="s">
        <v>291</v>
      </c>
      <c r="K140" s="21">
        <f>COUNTIF('81-82'!$I$1:$X$749,J140)</f>
        <v>1</v>
      </c>
      <c r="N140"/>
    </row>
    <row r="141" spans="1:14" x14ac:dyDescent="0.25">
      <c r="J141" s="34" t="s">
        <v>220</v>
      </c>
      <c r="K141" s="21">
        <f>COUNTIF('81-82'!$I$1:$X$749,J141)</f>
        <v>1</v>
      </c>
      <c r="N141"/>
    </row>
    <row r="142" spans="1:14" x14ac:dyDescent="0.25">
      <c r="J142" s="34" t="s">
        <v>188</v>
      </c>
      <c r="K142" s="21">
        <f>COUNTIF('81-82'!$I$1:$X$749,J142)</f>
        <v>11</v>
      </c>
      <c r="N142"/>
    </row>
    <row r="143" spans="1:14" x14ac:dyDescent="0.25">
      <c r="J143" s="34" t="s">
        <v>177</v>
      </c>
      <c r="K143" s="21">
        <f>COUNTIF('81-82'!$I$1:$X$749,J143)</f>
        <v>20</v>
      </c>
      <c r="N143"/>
    </row>
    <row r="144" spans="1:14" x14ac:dyDescent="0.25">
      <c r="J144" s="34" t="s">
        <v>178</v>
      </c>
      <c r="K144" s="21">
        <f>COUNTIF('81-82'!$I$1:$X$749,J144)</f>
        <v>3</v>
      </c>
      <c r="N144"/>
    </row>
    <row r="145" spans="10:14" x14ac:dyDescent="0.25">
      <c r="J145" s="34" t="s">
        <v>259</v>
      </c>
      <c r="K145" s="21">
        <f>COUNTIF('81-82'!$I$1:$X$749,J145)</f>
        <v>13</v>
      </c>
      <c r="N145"/>
    </row>
    <row r="146" spans="10:14" x14ac:dyDescent="0.25">
      <c r="J146" s="34" t="s">
        <v>128</v>
      </c>
      <c r="K146" s="21">
        <f>COUNTIF('81-82'!$I$1:$X$749,J146)</f>
        <v>12</v>
      </c>
      <c r="N146"/>
    </row>
    <row r="147" spans="10:14" x14ac:dyDescent="0.25">
      <c r="J147" s="34" t="s">
        <v>218</v>
      </c>
      <c r="K147" s="21">
        <f>COUNTIF('81-82'!$I$1:$X$749,J147)</f>
        <v>9</v>
      </c>
      <c r="N147"/>
    </row>
    <row r="148" spans="10:14" x14ac:dyDescent="0.25">
      <c r="J148" s="34" t="s">
        <v>295</v>
      </c>
      <c r="K148" s="21">
        <f>COUNTIF('81-82'!$I$1:$X$749,J148)</f>
        <v>3</v>
      </c>
      <c r="N148"/>
    </row>
    <row r="149" spans="10:14" x14ac:dyDescent="0.25">
      <c r="J149" s="34" t="s">
        <v>245</v>
      </c>
      <c r="K149" s="21">
        <f>COUNTIF('81-82'!$I$1:$X$749,J149)</f>
        <v>9</v>
      </c>
      <c r="N149"/>
    </row>
    <row r="150" spans="10:14" x14ac:dyDescent="0.25">
      <c r="J150" s="34" t="s">
        <v>322</v>
      </c>
      <c r="K150" s="21">
        <f>COUNTIF('81-82'!$I$1:$X$749,J150)</f>
        <v>1</v>
      </c>
      <c r="N150"/>
    </row>
    <row r="151" spans="10:14" x14ac:dyDescent="0.25">
      <c r="J151" s="34" t="s">
        <v>193</v>
      </c>
      <c r="K151" s="21">
        <f>COUNTIF('81-82'!$I$1:$X$749,J151)</f>
        <v>13</v>
      </c>
      <c r="N151"/>
    </row>
    <row r="152" spans="10:14" x14ac:dyDescent="0.25">
      <c r="J152" s="34" t="s">
        <v>228</v>
      </c>
      <c r="K152" s="21">
        <f>COUNTIF('81-82'!$I$1:$X$749,J152)</f>
        <v>1</v>
      </c>
      <c r="N152"/>
    </row>
    <row r="153" spans="10:14" x14ac:dyDescent="0.25">
      <c r="J153" s="34" t="s">
        <v>168</v>
      </c>
      <c r="K153" s="21">
        <f>COUNTIF('81-82'!$I$1:$X$749,J153)</f>
        <v>6</v>
      </c>
      <c r="N153"/>
    </row>
    <row r="154" spans="10:14" x14ac:dyDescent="0.25">
      <c r="J154" s="34" t="s">
        <v>124</v>
      </c>
      <c r="K154" s="21">
        <f>COUNTIF('81-82'!$I$1:$X$749,J154)</f>
        <v>19</v>
      </c>
      <c r="N154"/>
    </row>
    <row r="155" spans="10:14" x14ac:dyDescent="0.25">
      <c r="J155" s="34" t="s">
        <v>148</v>
      </c>
      <c r="K155" s="21">
        <f>COUNTIF('81-82'!$I$1:$X$749,J155)</f>
        <v>1</v>
      </c>
      <c r="N155"/>
    </row>
    <row r="156" spans="10:14" x14ac:dyDescent="0.25">
      <c r="J156" s="34" t="s">
        <v>154</v>
      </c>
      <c r="K156" s="21">
        <f>COUNTIF('81-82'!$I$1:$X$749,J156)</f>
        <v>1</v>
      </c>
      <c r="N156"/>
    </row>
    <row r="157" spans="10:14" x14ac:dyDescent="0.25">
      <c r="J157" s="37" t="s">
        <v>100</v>
      </c>
      <c r="K157" s="21">
        <f>COUNTIF('81-82'!$I$1:$X$749,J157)</f>
        <v>6</v>
      </c>
      <c r="N157"/>
    </row>
    <row r="158" spans="10:14" x14ac:dyDescent="0.25">
      <c r="J158" s="34" t="s">
        <v>157</v>
      </c>
      <c r="K158" s="21">
        <f>COUNTIF('81-82'!$I$1:$X$749,J158)</f>
        <v>8</v>
      </c>
      <c r="N158"/>
    </row>
    <row r="159" spans="10:14" x14ac:dyDescent="0.25">
      <c r="J159" s="34" t="s">
        <v>302</v>
      </c>
      <c r="K159" s="21">
        <f>COUNTIF('81-82'!$I$1:$X$749,J159)</f>
        <v>1</v>
      </c>
      <c r="N159"/>
    </row>
    <row r="160" spans="10:14" x14ac:dyDescent="0.25">
      <c r="J160" s="34" t="s">
        <v>248</v>
      </c>
      <c r="K160" s="21">
        <f>COUNTIF('81-82'!$I$1:$X$749,J160)</f>
        <v>19</v>
      </c>
      <c r="N160"/>
    </row>
    <row r="161" spans="10:14" x14ac:dyDescent="0.25">
      <c r="J161" s="34" t="s">
        <v>223</v>
      </c>
      <c r="K161" s="21">
        <f>COUNTIF('81-82'!$I$1:$X$749,J161)</f>
        <v>5</v>
      </c>
      <c r="N161"/>
    </row>
    <row r="162" spans="10:14" x14ac:dyDescent="0.25">
      <c r="J162" s="34" t="s">
        <v>211</v>
      </c>
      <c r="K162" s="21">
        <f>COUNTIF('81-82'!$I$1:$X$749,J162)</f>
        <v>12</v>
      </c>
      <c r="N162"/>
    </row>
    <row r="163" spans="10:14" x14ac:dyDescent="0.25">
      <c r="J163" s="34" t="s">
        <v>230</v>
      </c>
      <c r="K163" s="21">
        <f>COUNTIF('81-82'!$I$1:$X$749,J163)</f>
        <v>1</v>
      </c>
      <c r="N163"/>
    </row>
    <row r="164" spans="10:14" x14ac:dyDescent="0.25">
      <c r="J164" s="34" t="s">
        <v>318</v>
      </c>
      <c r="K164" s="21">
        <f>COUNTIF('81-82'!$I$1:$X$749,J164)</f>
        <v>2</v>
      </c>
      <c r="N164"/>
    </row>
    <row r="165" spans="10:14" x14ac:dyDescent="0.25">
      <c r="J165" s="34" t="s">
        <v>147</v>
      </c>
      <c r="K165" s="21">
        <f>COUNTIF('81-82'!$I$1:$X$749,J165)</f>
        <v>6</v>
      </c>
      <c r="N165"/>
    </row>
    <row r="166" spans="10:14" x14ac:dyDescent="0.25">
      <c r="J166" s="34" t="s">
        <v>331</v>
      </c>
      <c r="K166" s="21">
        <f>COUNTIF('81-82'!$I$1:$X$749,J166)</f>
        <v>2</v>
      </c>
      <c r="N166"/>
    </row>
    <row r="167" spans="10:14" x14ac:dyDescent="0.25">
      <c r="J167" s="37" t="s">
        <v>119</v>
      </c>
      <c r="K167" s="21">
        <f>COUNTIF('81-82'!$I$1:$X$749,J167)</f>
        <v>2</v>
      </c>
      <c r="N167"/>
    </row>
    <row r="168" spans="10:14" x14ac:dyDescent="0.25">
      <c r="J168" s="34" t="s">
        <v>328</v>
      </c>
      <c r="K168" s="21">
        <f>COUNTIF('81-82'!$I$1:$X$749,J168)</f>
        <v>2</v>
      </c>
      <c r="N168"/>
    </row>
    <row r="169" spans="10:14" x14ac:dyDescent="0.25">
      <c r="J169" s="34" t="s">
        <v>265</v>
      </c>
      <c r="K169" s="21">
        <f>COUNTIF('81-82'!$I$1:$X$749,J169)</f>
        <v>4</v>
      </c>
      <c r="N169"/>
    </row>
    <row r="170" spans="10:14" x14ac:dyDescent="0.25">
      <c r="J170" s="37" t="s">
        <v>118</v>
      </c>
      <c r="K170" s="21">
        <f>COUNTIF('81-82'!$I$1:$X$749,J170)</f>
        <v>12</v>
      </c>
      <c r="N170"/>
    </row>
    <row r="171" spans="10:14" x14ac:dyDescent="0.25">
      <c r="J171" s="34" t="s">
        <v>300</v>
      </c>
      <c r="K171" s="21">
        <f>COUNTIF('81-82'!$I$1:$X$749,J171)</f>
        <v>3</v>
      </c>
      <c r="N171"/>
    </row>
    <row r="172" spans="10:14" x14ac:dyDescent="0.25">
      <c r="J172" s="34" t="s">
        <v>153</v>
      </c>
      <c r="K172" s="21">
        <f>COUNTIF('81-82'!$I$1:$X$749,J172)</f>
        <v>6</v>
      </c>
      <c r="N172"/>
    </row>
    <row r="173" spans="10:14" x14ac:dyDescent="0.25">
      <c r="J173" s="34" t="s">
        <v>210</v>
      </c>
      <c r="K173" s="21">
        <f>COUNTIF('81-82'!$I$1:$X$749,J173)</f>
        <v>10</v>
      </c>
      <c r="N173"/>
    </row>
    <row r="174" spans="10:14" x14ac:dyDescent="0.25">
      <c r="J174" s="34" t="s">
        <v>244</v>
      </c>
      <c r="K174" s="21">
        <f>COUNTIF('81-82'!$I$1:$X$749,J174)</f>
        <v>18</v>
      </c>
      <c r="N174"/>
    </row>
    <row r="175" spans="10:14" x14ac:dyDescent="0.25">
      <c r="J175" s="34" t="s">
        <v>247</v>
      </c>
      <c r="K175" s="21">
        <f>COUNTIF('81-82'!$I$1:$X$749,J175)</f>
        <v>6</v>
      </c>
      <c r="N175"/>
    </row>
    <row r="176" spans="10:14" x14ac:dyDescent="0.25">
      <c r="J176" s="34" t="s">
        <v>271</v>
      </c>
      <c r="K176" s="21">
        <f>COUNTIF('81-82'!$I$1:$X$749,J176)</f>
        <v>1</v>
      </c>
      <c r="N176"/>
    </row>
    <row r="177" spans="10:14" x14ac:dyDescent="0.25">
      <c r="J177" s="34" t="s">
        <v>243</v>
      </c>
      <c r="K177" s="21">
        <f>COUNTIF('81-82'!$I$1:$X$749,J177)</f>
        <v>6</v>
      </c>
      <c r="N177"/>
    </row>
    <row r="178" spans="10:14" x14ac:dyDescent="0.25">
      <c r="J178" s="34" t="s">
        <v>196</v>
      </c>
      <c r="K178" s="21">
        <f>COUNTIF('81-82'!$I$1:$X$749,J178)</f>
        <v>4</v>
      </c>
      <c r="N178"/>
    </row>
    <row r="179" spans="10:14" x14ac:dyDescent="0.25">
      <c r="J179" s="37" t="s">
        <v>110</v>
      </c>
      <c r="K179" s="21">
        <f>COUNTIF('81-82'!$I$1:$X$749,J179)</f>
        <v>1</v>
      </c>
      <c r="N179"/>
    </row>
    <row r="180" spans="10:14" x14ac:dyDescent="0.25">
      <c r="J180" s="34" t="s">
        <v>199</v>
      </c>
      <c r="K180" s="21">
        <f>COUNTIF('81-82'!$I$1:$X$749,J180)</f>
        <v>1</v>
      </c>
      <c r="N180"/>
    </row>
    <row r="181" spans="10:14" x14ac:dyDescent="0.25">
      <c r="J181" s="34" t="s">
        <v>257</v>
      </c>
      <c r="K181" s="21">
        <f>COUNTIF('81-82'!$I$1:$X$749,J181)</f>
        <v>23</v>
      </c>
      <c r="N181"/>
    </row>
    <row r="182" spans="10:14" x14ac:dyDescent="0.25">
      <c r="J182" s="34" t="s">
        <v>314</v>
      </c>
      <c r="K182" s="21">
        <f>COUNTIF('81-82'!$I$1:$X$749,J182)</f>
        <v>1</v>
      </c>
      <c r="N182"/>
    </row>
    <row r="183" spans="10:14" x14ac:dyDescent="0.25">
      <c r="J183" s="34" t="s">
        <v>255</v>
      </c>
      <c r="K183" s="21">
        <f>COUNTIF('81-82'!$I$1:$X$749,J183)</f>
        <v>7</v>
      </c>
      <c r="N183"/>
    </row>
    <row r="184" spans="10:14" x14ac:dyDescent="0.25">
      <c r="J184" s="34" t="s">
        <v>276</v>
      </c>
      <c r="K184" s="21">
        <f>COUNTIF('81-82'!$I$1:$X$749,J184)</f>
        <v>4</v>
      </c>
      <c r="N184"/>
    </row>
    <row r="185" spans="10:14" x14ac:dyDescent="0.25">
      <c r="J185" s="34" t="s">
        <v>127</v>
      </c>
      <c r="K185" s="21">
        <f>COUNTIF('81-82'!$I$1:$X$749,J185)</f>
        <v>1</v>
      </c>
      <c r="N185"/>
    </row>
    <row r="186" spans="10:14" x14ac:dyDescent="0.25">
      <c r="J186" s="34" t="s">
        <v>163</v>
      </c>
      <c r="K186" s="21">
        <f>COUNTIF('81-82'!$I$1:$X$749,J186)</f>
        <v>1</v>
      </c>
      <c r="N186"/>
    </row>
    <row r="187" spans="10:14" x14ac:dyDescent="0.25">
      <c r="J187" s="34" t="s">
        <v>275</v>
      </c>
      <c r="K187" s="21">
        <f>COUNTIF('81-82'!$I$1:$X$749,J187)</f>
        <v>5</v>
      </c>
      <c r="N187"/>
    </row>
    <row r="188" spans="10:14" x14ac:dyDescent="0.25">
      <c r="J188" s="34" t="s">
        <v>277</v>
      </c>
      <c r="K188" s="21">
        <f>COUNTIF('81-82'!$I$1:$X$749,J188)</f>
        <v>1</v>
      </c>
      <c r="N188"/>
    </row>
    <row r="189" spans="10:14" x14ac:dyDescent="0.25">
      <c r="J189" s="34" t="s">
        <v>296</v>
      </c>
      <c r="K189" s="21">
        <f>COUNTIF('81-82'!$I$1:$X$749,J189)</f>
        <v>1</v>
      </c>
      <c r="N189"/>
    </row>
    <row r="190" spans="10:14" x14ac:dyDescent="0.25">
      <c r="J190" s="34" t="s">
        <v>253</v>
      </c>
      <c r="K190" s="21">
        <f>COUNTIF('81-82'!$I$1:$X$749,J190)</f>
        <v>2</v>
      </c>
      <c r="N190"/>
    </row>
    <row r="191" spans="10:14" x14ac:dyDescent="0.25">
      <c r="J191" s="37" t="s">
        <v>99</v>
      </c>
      <c r="K191" s="21">
        <f>COUNTIF('81-82'!$I$1:$X$749,J191)</f>
        <v>10</v>
      </c>
      <c r="N191"/>
    </row>
    <row r="192" spans="10:14" x14ac:dyDescent="0.25">
      <c r="J192" s="34" t="s">
        <v>125</v>
      </c>
      <c r="K192" s="21">
        <f>COUNTIF('81-82'!$I$1:$X$749,J192)</f>
        <v>8</v>
      </c>
      <c r="N192"/>
    </row>
    <row r="193" spans="10:14" x14ac:dyDescent="0.25">
      <c r="J193" s="34" t="s">
        <v>282</v>
      </c>
      <c r="K193" s="21">
        <f>COUNTIF('81-82'!$I$1:$X$749,J193)</f>
        <v>3</v>
      </c>
      <c r="N193"/>
    </row>
    <row r="194" spans="10:14" x14ac:dyDescent="0.25">
      <c r="J194" s="34" t="s">
        <v>252</v>
      </c>
      <c r="K194" s="21">
        <f>COUNTIF('81-82'!$I$1:$X$749,J194)</f>
        <v>1</v>
      </c>
      <c r="N194"/>
    </row>
    <row r="195" spans="10:14" x14ac:dyDescent="0.25">
      <c r="J195" s="37" t="s">
        <v>120</v>
      </c>
      <c r="K195" s="21">
        <f>COUNTIF('81-82'!$I$1:$X$749,J195)</f>
        <v>3</v>
      </c>
      <c r="N195"/>
    </row>
    <row r="196" spans="10:14" x14ac:dyDescent="0.25">
      <c r="J196" s="34" t="s">
        <v>150</v>
      </c>
      <c r="K196" s="21">
        <f>COUNTIF('81-82'!$I$1:$X$749,J196)</f>
        <v>8</v>
      </c>
      <c r="N196"/>
    </row>
    <row r="197" spans="10:14" x14ac:dyDescent="0.25">
      <c r="J197" s="34" t="s">
        <v>174</v>
      </c>
      <c r="K197" s="21">
        <f>COUNTIF('81-82'!$I$1:$X$749,J197)</f>
        <v>1</v>
      </c>
      <c r="N197"/>
    </row>
    <row r="198" spans="10:14" x14ac:dyDescent="0.25">
      <c r="J198" s="34" t="s">
        <v>284</v>
      </c>
      <c r="K198" s="21">
        <f>COUNTIF('81-82'!$I$1:$X$749,J198)</f>
        <v>1</v>
      </c>
      <c r="N198"/>
    </row>
    <row r="199" spans="10:14" x14ac:dyDescent="0.25">
      <c r="J199" s="37" t="s">
        <v>113</v>
      </c>
      <c r="K199" s="21">
        <f>COUNTIF('81-82'!$I$1:$X$749,J199)</f>
        <v>4</v>
      </c>
      <c r="N199"/>
    </row>
    <row r="200" spans="10:14" x14ac:dyDescent="0.25">
      <c r="J200" s="34" t="s">
        <v>143</v>
      </c>
      <c r="K200" s="21">
        <f>COUNTIF('81-82'!$I$1:$X$749,J200)</f>
        <v>5</v>
      </c>
      <c r="N200"/>
    </row>
    <row r="201" spans="10:14" x14ac:dyDescent="0.25">
      <c r="J201" s="34" t="s">
        <v>279</v>
      </c>
      <c r="K201" s="21">
        <f>COUNTIF('81-82'!$I$1:$X$749,J201)</f>
        <v>1</v>
      </c>
      <c r="N201"/>
    </row>
    <row r="202" spans="10:14" x14ac:dyDescent="0.25">
      <c r="J202" s="34" t="s">
        <v>165</v>
      </c>
      <c r="K202" s="21">
        <f>COUNTIF('81-82'!$I$1:$X$749,J202)</f>
        <v>8</v>
      </c>
      <c r="N202"/>
    </row>
    <row r="203" spans="10:14" x14ac:dyDescent="0.25">
      <c r="J203" s="50" t="s">
        <v>347</v>
      </c>
      <c r="K203" s="51">
        <f>SUM(K4:K202)</f>
        <v>1144</v>
      </c>
      <c r="N203"/>
    </row>
    <row r="204" spans="10:14" x14ac:dyDescent="0.25">
      <c r="N204"/>
    </row>
    <row r="299" spans="11:14" x14ac:dyDescent="0.25">
      <c r="K299" s="64"/>
      <c r="L299" s="64"/>
      <c r="M299" s="64"/>
      <c r="N299" s="64"/>
    </row>
    <row r="349" spans="10:10" x14ac:dyDescent="0.25">
      <c r="J349" s="32"/>
    </row>
  </sheetData>
  <mergeCells count="1">
    <mergeCell ref="K299:N299"/>
  </mergeCells>
  <dataValidations count="1">
    <dataValidation allowBlank="1" showInputMessage="1" sqref="A55 A28:A34 A36:A53 A95:A121 A124" xr:uid="{677E23CF-46F1-4F3E-9330-B132A8DD7817}"/>
  </dataValidation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8FBD-29F9-4FF3-8B6A-AC10E76ED9FE}">
  <dimension ref="A1:Q115"/>
  <sheetViews>
    <sheetView workbookViewId="0">
      <selection activeCell="J8" sqref="J8"/>
    </sheetView>
  </sheetViews>
  <sheetFormatPr defaultRowHeight="15" x14ac:dyDescent="0.25"/>
  <cols>
    <col min="1" max="1" width="34.28515625" style="1" customWidth="1"/>
    <col min="2" max="8" width="8.85546875" style="17"/>
    <col min="10" max="10" width="33.7109375" customWidth="1"/>
    <col min="11" max="17" width="8.85546875" style="3"/>
  </cols>
  <sheetData>
    <row r="1" spans="1:17" x14ac:dyDescent="0.25">
      <c r="A1" s="66" t="s">
        <v>348</v>
      </c>
      <c r="B1" s="66"/>
      <c r="C1" s="66"/>
      <c r="D1" s="66"/>
      <c r="E1" s="66"/>
      <c r="F1" s="66"/>
      <c r="G1" s="66"/>
      <c r="H1" s="66"/>
    </row>
    <row r="2" spans="1:17" ht="14.45" customHeight="1" x14ac:dyDescent="0.25">
      <c r="A2" s="53" t="s">
        <v>378</v>
      </c>
      <c r="B2" s="67" t="s">
        <v>388</v>
      </c>
      <c r="C2" s="67"/>
      <c r="D2" s="67"/>
      <c r="E2" s="67"/>
      <c r="F2" s="67"/>
      <c r="G2" s="67"/>
      <c r="H2" s="67"/>
    </row>
    <row r="3" spans="1:17" ht="14.45" customHeight="1" x14ac:dyDescent="0.25">
      <c r="A3" s="57" t="s">
        <v>380</v>
      </c>
      <c r="B3" s="65" t="s">
        <v>395</v>
      </c>
      <c r="C3" s="65"/>
      <c r="D3" s="65"/>
      <c r="E3" s="65"/>
      <c r="F3" s="65"/>
      <c r="G3" s="65"/>
      <c r="H3" s="65"/>
    </row>
    <row r="4" spans="1:17" ht="14.45" customHeight="1" x14ac:dyDescent="0.25">
      <c r="A4" s="57" t="s">
        <v>381</v>
      </c>
      <c r="B4" s="65" t="s">
        <v>394</v>
      </c>
      <c r="C4" s="65" t="s">
        <v>382</v>
      </c>
      <c r="D4" s="65"/>
      <c r="E4" s="65"/>
      <c r="F4" s="65"/>
      <c r="G4" s="65"/>
      <c r="H4" s="65"/>
    </row>
    <row r="5" spans="1:17" ht="14.45" customHeight="1" x14ac:dyDescent="0.25">
      <c r="A5" s="53" t="s">
        <v>383</v>
      </c>
      <c r="B5" s="67" t="s">
        <v>389</v>
      </c>
      <c r="C5" s="67" t="s">
        <v>379</v>
      </c>
      <c r="D5" s="67"/>
      <c r="E5" s="67"/>
      <c r="F5" s="67"/>
      <c r="G5" s="67"/>
      <c r="H5" s="67"/>
    </row>
    <row r="6" spans="1:17" x14ac:dyDescent="0.25">
      <c r="A6" s="57" t="s">
        <v>384</v>
      </c>
      <c r="B6" s="65" t="s">
        <v>393</v>
      </c>
      <c r="C6" s="65"/>
      <c r="D6" s="65"/>
      <c r="E6" s="65"/>
      <c r="F6" s="65"/>
      <c r="G6" s="65"/>
      <c r="H6" s="65"/>
    </row>
    <row r="7" spans="1:17" ht="14.45" customHeight="1" x14ac:dyDescent="0.25">
      <c r="A7" s="53" t="s">
        <v>385</v>
      </c>
      <c r="B7" s="67" t="s">
        <v>392</v>
      </c>
      <c r="C7" s="67" t="s">
        <v>379</v>
      </c>
      <c r="D7" s="67"/>
      <c r="E7" s="67"/>
      <c r="F7" s="67"/>
      <c r="G7" s="67"/>
      <c r="H7" s="67"/>
    </row>
    <row r="8" spans="1:17" ht="14.45" customHeight="1" x14ac:dyDescent="0.25">
      <c r="A8" s="53" t="s">
        <v>386</v>
      </c>
      <c r="B8" s="67" t="s">
        <v>390</v>
      </c>
      <c r="C8" s="67" t="s">
        <v>379</v>
      </c>
      <c r="D8" s="67"/>
      <c r="E8" s="67"/>
      <c r="F8" s="67"/>
      <c r="G8" s="67"/>
      <c r="H8" s="67"/>
    </row>
    <row r="9" spans="1:17" ht="14.45" customHeight="1" x14ac:dyDescent="0.25">
      <c r="A9" s="53" t="s">
        <v>387</v>
      </c>
      <c r="B9" s="67" t="s">
        <v>391</v>
      </c>
      <c r="C9" s="67" t="s">
        <v>379</v>
      </c>
      <c r="D9" s="67"/>
      <c r="E9" s="67"/>
      <c r="F9" s="67"/>
      <c r="G9" s="67"/>
      <c r="H9" s="67"/>
    </row>
    <row r="10" spans="1:17" x14ac:dyDescent="0.25">
      <c r="A10" s="26"/>
      <c r="B10" s="26"/>
      <c r="C10" s="26"/>
      <c r="D10" s="26"/>
      <c r="E10" s="26"/>
      <c r="F10" s="26"/>
      <c r="G10" s="26"/>
      <c r="H10" s="26"/>
    </row>
    <row r="11" spans="1:17" x14ac:dyDescent="0.25">
      <c r="A11" s="26"/>
      <c r="B11" s="26"/>
      <c r="C11" s="26"/>
      <c r="D11" s="26"/>
      <c r="E11" s="26"/>
      <c r="F11" s="26"/>
      <c r="G11" s="26"/>
      <c r="H11" s="26"/>
    </row>
    <row r="12" spans="1:17" x14ac:dyDescent="0.25">
      <c r="A12" s="66" t="s">
        <v>374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x14ac:dyDescent="0.25">
      <c r="A13" s="2"/>
    </row>
    <row r="14" spans="1:17" x14ac:dyDescent="0.25">
      <c r="A14" s="5" t="s">
        <v>349</v>
      </c>
      <c r="B14" s="27"/>
      <c r="C14" s="27"/>
      <c r="D14" s="27"/>
      <c r="J14" s="5" t="s">
        <v>350</v>
      </c>
    </row>
    <row r="15" spans="1:17" x14ac:dyDescent="0.25">
      <c r="A15" s="5" t="s">
        <v>351</v>
      </c>
      <c r="B15" s="28" t="s">
        <v>352</v>
      </c>
      <c r="C15" s="28" t="s">
        <v>339</v>
      </c>
      <c r="D15" s="28" t="s">
        <v>340</v>
      </c>
      <c r="E15" s="28" t="s">
        <v>341</v>
      </c>
      <c r="F15" s="28" t="s">
        <v>342</v>
      </c>
      <c r="G15" s="28" t="s">
        <v>353</v>
      </c>
      <c r="H15" s="28" t="s">
        <v>354</v>
      </c>
      <c r="J15" s="5" t="s">
        <v>351</v>
      </c>
      <c r="K15" s="28" t="s">
        <v>352</v>
      </c>
      <c r="L15" s="28" t="s">
        <v>339</v>
      </c>
      <c r="M15" s="28" t="s">
        <v>340</v>
      </c>
      <c r="N15" s="28" t="s">
        <v>341</v>
      </c>
      <c r="O15" s="28" t="s">
        <v>342</v>
      </c>
      <c r="P15" s="28" t="s">
        <v>353</v>
      </c>
      <c r="Q15" s="28" t="s">
        <v>354</v>
      </c>
    </row>
    <row r="16" spans="1:17" x14ac:dyDescent="0.25">
      <c r="A16" s="1" t="s">
        <v>59</v>
      </c>
      <c r="B16" s="17">
        <v>22</v>
      </c>
      <c r="C16" s="17">
        <f>B16-D16-E16</f>
        <v>13</v>
      </c>
      <c r="D16" s="17">
        <v>4</v>
      </c>
      <c r="E16" s="17">
        <v>5</v>
      </c>
      <c r="F16" s="17">
        <v>49</v>
      </c>
      <c r="G16" s="17">
        <v>31</v>
      </c>
      <c r="H16" s="17">
        <f>C16*2+D16</f>
        <v>30</v>
      </c>
      <c r="J16" t="s">
        <v>76</v>
      </c>
      <c r="K16" s="3">
        <v>16</v>
      </c>
      <c r="L16" s="17">
        <f t="shared" ref="L16:L37" si="0">K16-M16-N16</f>
        <v>13</v>
      </c>
      <c r="M16" s="3">
        <v>1</v>
      </c>
      <c r="N16" s="3">
        <v>2</v>
      </c>
      <c r="O16" s="3">
        <v>35</v>
      </c>
      <c r="P16" s="3">
        <v>15</v>
      </c>
      <c r="Q16" s="17">
        <f t="shared" ref="Q16:Q24" si="1">L16*2+M16</f>
        <v>27</v>
      </c>
    </row>
    <row r="17" spans="1:17" x14ac:dyDescent="0.25">
      <c r="A17" s="54" t="s">
        <v>355</v>
      </c>
      <c r="B17" s="55">
        <v>22</v>
      </c>
      <c r="C17" s="55">
        <f t="shared" ref="C17:C27" si="2">B17-D17-E17</f>
        <v>13</v>
      </c>
      <c r="D17" s="55">
        <v>2</v>
      </c>
      <c r="E17" s="55">
        <v>7</v>
      </c>
      <c r="F17" s="55">
        <v>55</v>
      </c>
      <c r="G17" s="55">
        <v>37</v>
      </c>
      <c r="H17" s="56">
        <f t="shared" ref="H17:H27" si="3">C17*2+D17</f>
        <v>28</v>
      </c>
      <c r="J17" t="s">
        <v>45</v>
      </c>
      <c r="K17" s="3">
        <v>16</v>
      </c>
      <c r="L17" s="17">
        <f t="shared" si="0"/>
        <v>9</v>
      </c>
      <c r="M17" s="3">
        <v>2</v>
      </c>
      <c r="N17" s="3">
        <v>5</v>
      </c>
      <c r="O17" s="3">
        <v>40</v>
      </c>
      <c r="P17" s="3">
        <v>25</v>
      </c>
      <c r="Q17" s="17">
        <f t="shared" si="1"/>
        <v>20</v>
      </c>
    </row>
    <row r="18" spans="1:17" x14ac:dyDescent="0.25">
      <c r="A18" s="1" t="s">
        <v>64</v>
      </c>
      <c r="B18" s="17">
        <v>22</v>
      </c>
      <c r="C18" s="17">
        <f t="shared" si="2"/>
        <v>9</v>
      </c>
      <c r="D18" s="17">
        <v>5</v>
      </c>
      <c r="E18" s="17">
        <v>8</v>
      </c>
      <c r="F18" s="17">
        <v>33</v>
      </c>
      <c r="G18" s="17">
        <v>30</v>
      </c>
      <c r="H18" s="17">
        <f t="shared" si="3"/>
        <v>23</v>
      </c>
      <c r="J18" t="s">
        <v>66</v>
      </c>
      <c r="K18" s="3">
        <v>16</v>
      </c>
      <c r="L18" s="17">
        <f t="shared" si="0"/>
        <v>9</v>
      </c>
      <c r="M18" s="3">
        <v>1</v>
      </c>
      <c r="N18" s="3">
        <v>6</v>
      </c>
      <c r="O18" s="3">
        <v>47</v>
      </c>
      <c r="P18" s="3">
        <v>28</v>
      </c>
      <c r="Q18" s="17">
        <f t="shared" si="1"/>
        <v>19</v>
      </c>
    </row>
    <row r="19" spans="1:17" x14ac:dyDescent="0.25">
      <c r="A19" s="1" t="s">
        <v>69</v>
      </c>
      <c r="B19" s="17">
        <v>22</v>
      </c>
      <c r="C19" s="17">
        <f t="shared" si="2"/>
        <v>9</v>
      </c>
      <c r="D19" s="17">
        <v>4</v>
      </c>
      <c r="E19" s="17">
        <v>9</v>
      </c>
      <c r="F19" s="17">
        <v>36</v>
      </c>
      <c r="G19" s="17">
        <v>32</v>
      </c>
      <c r="H19" s="17">
        <f t="shared" si="3"/>
        <v>22</v>
      </c>
      <c r="J19" t="s">
        <v>20</v>
      </c>
      <c r="K19" s="3">
        <v>16</v>
      </c>
      <c r="L19" s="17">
        <f t="shared" si="0"/>
        <v>9</v>
      </c>
      <c r="M19" s="3">
        <v>1</v>
      </c>
      <c r="N19" s="3">
        <v>6</v>
      </c>
      <c r="O19" s="3">
        <v>38</v>
      </c>
      <c r="P19" s="3">
        <v>20</v>
      </c>
      <c r="Q19" s="17">
        <f t="shared" si="1"/>
        <v>19</v>
      </c>
    </row>
    <row r="20" spans="1:17" x14ac:dyDescent="0.25">
      <c r="A20" s="1" t="s">
        <v>61</v>
      </c>
      <c r="B20" s="17">
        <v>22</v>
      </c>
      <c r="C20" s="17">
        <f t="shared" si="2"/>
        <v>9</v>
      </c>
      <c r="D20" s="17">
        <v>4</v>
      </c>
      <c r="E20" s="17">
        <v>9</v>
      </c>
      <c r="F20" s="17">
        <v>33</v>
      </c>
      <c r="G20" s="17">
        <v>42</v>
      </c>
      <c r="H20" s="17">
        <f t="shared" si="3"/>
        <v>22</v>
      </c>
      <c r="J20" t="s">
        <v>70</v>
      </c>
      <c r="K20" s="3">
        <v>16</v>
      </c>
      <c r="L20" s="17">
        <f t="shared" si="0"/>
        <v>8</v>
      </c>
      <c r="M20" s="3">
        <v>3</v>
      </c>
      <c r="N20" s="3">
        <v>5</v>
      </c>
      <c r="O20" s="3">
        <v>38</v>
      </c>
      <c r="P20" s="3">
        <v>29</v>
      </c>
      <c r="Q20" s="17">
        <f t="shared" si="1"/>
        <v>19</v>
      </c>
    </row>
    <row r="21" spans="1:17" x14ac:dyDescent="0.25">
      <c r="A21" s="1" t="s">
        <v>48</v>
      </c>
      <c r="B21" s="17">
        <v>22</v>
      </c>
      <c r="C21" s="17">
        <f t="shared" si="2"/>
        <v>7</v>
      </c>
      <c r="D21" s="17">
        <v>7</v>
      </c>
      <c r="E21" s="17">
        <v>8</v>
      </c>
      <c r="F21" s="17">
        <v>30</v>
      </c>
      <c r="G21" s="17">
        <v>33</v>
      </c>
      <c r="H21" s="17">
        <f t="shared" si="3"/>
        <v>21</v>
      </c>
      <c r="J21" t="s">
        <v>2</v>
      </c>
      <c r="K21" s="3">
        <v>16</v>
      </c>
      <c r="L21" s="17">
        <f t="shared" si="0"/>
        <v>5</v>
      </c>
      <c r="M21" s="3">
        <v>2</v>
      </c>
      <c r="N21" s="3">
        <v>9</v>
      </c>
      <c r="O21" s="3">
        <v>21</v>
      </c>
      <c r="P21" s="3">
        <v>35</v>
      </c>
      <c r="Q21" s="17">
        <f t="shared" si="1"/>
        <v>12</v>
      </c>
    </row>
    <row r="22" spans="1:17" x14ac:dyDescent="0.25">
      <c r="A22" s="1" t="s">
        <v>8</v>
      </c>
      <c r="B22" s="17">
        <v>22</v>
      </c>
      <c r="C22" s="17">
        <f t="shared" si="2"/>
        <v>6</v>
      </c>
      <c r="D22" s="17">
        <v>9</v>
      </c>
      <c r="E22" s="17">
        <v>7</v>
      </c>
      <c r="F22" s="17">
        <v>32</v>
      </c>
      <c r="G22" s="17">
        <v>41</v>
      </c>
      <c r="H22" s="17">
        <f t="shared" si="3"/>
        <v>21</v>
      </c>
      <c r="J22" t="s">
        <v>67</v>
      </c>
      <c r="K22" s="3">
        <v>16</v>
      </c>
      <c r="L22" s="17">
        <f t="shared" si="0"/>
        <v>4</v>
      </c>
      <c r="M22" s="3">
        <v>4</v>
      </c>
      <c r="N22" s="3">
        <v>8</v>
      </c>
      <c r="O22" s="3">
        <v>22</v>
      </c>
      <c r="P22" s="3">
        <v>38</v>
      </c>
      <c r="Q22" s="17">
        <f t="shared" si="1"/>
        <v>12</v>
      </c>
    </row>
    <row r="23" spans="1:17" x14ac:dyDescent="0.25">
      <c r="A23" s="1" t="s">
        <v>18</v>
      </c>
      <c r="B23" s="17">
        <v>22</v>
      </c>
      <c r="C23" s="17">
        <f t="shared" si="2"/>
        <v>8</v>
      </c>
      <c r="D23" s="17">
        <v>4</v>
      </c>
      <c r="E23" s="17">
        <v>10</v>
      </c>
      <c r="F23" s="17">
        <v>44</v>
      </c>
      <c r="G23" s="17">
        <v>46</v>
      </c>
      <c r="H23" s="17">
        <f t="shared" si="3"/>
        <v>20</v>
      </c>
      <c r="J23" s="54" t="s">
        <v>355</v>
      </c>
      <c r="K23" s="55">
        <v>16</v>
      </c>
      <c r="L23" s="55">
        <f t="shared" si="0"/>
        <v>4</v>
      </c>
      <c r="M23" s="55">
        <v>1</v>
      </c>
      <c r="N23" s="55">
        <v>11</v>
      </c>
      <c r="O23" s="55">
        <v>25</v>
      </c>
      <c r="P23" s="55">
        <v>45</v>
      </c>
      <c r="Q23" s="56">
        <f t="shared" si="1"/>
        <v>9</v>
      </c>
    </row>
    <row r="24" spans="1:17" x14ac:dyDescent="0.25">
      <c r="A24" s="1" t="s">
        <v>36</v>
      </c>
      <c r="B24" s="17">
        <v>22</v>
      </c>
      <c r="C24" s="17">
        <f t="shared" si="2"/>
        <v>7</v>
      </c>
      <c r="D24" s="17">
        <v>6</v>
      </c>
      <c r="E24" s="17">
        <v>9</v>
      </c>
      <c r="F24" s="17">
        <v>33</v>
      </c>
      <c r="G24" s="17">
        <v>38</v>
      </c>
      <c r="H24" s="17">
        <f t="shared" si="3"/>
        <v>20</v>
      </c>
      <c r="J24" t="s">
        <v>29</v>
      </c>
      <c r="K24" s="3">
        <v>16</v>
      </c>
      <c r="L24" s="17">
        <f t="shared" si="0"/>
        <v>3</v>
      </c>
      <c r="M24" s="3">
        <v>1</v>
      </c>
      <c r="N24" s="3">
        <v>12</v>
      </c>
      <c r="O24" s="3">
        <v>24</v>
      </c>
      <c r="P24" s="3">
        <v>55</v>
      </c>
      <c r="Q24" s="17">
        <f t="shared" si="1"/>
        <v>7</v>
      </c>
    </row>
    <row r="25" spans="1:17" x14ac:dyDescent="0.25">
      <c r="A25" s="1" t="s">
        <v>9</v>
      </c>
      <c r="B25" s="17">
        <v>22</v>
      </c>
      <c r="C25" s="17">
        <f t="shared" si="2"/>
        <v>7</v>
      </c>
      <c r="D25" s="17">
        <v>6</v>
      </c>
      <c r="E25" s="17">
        <v>9</v>
      </c>
      <c r="F25" s="17">
        <v>28</v>
      </c>
      <c r="G25" s="17">
        <v>36</v>
      </c>
      <c r="H25" s="17">
        <f t="shared" si="3"/>
        <v>20</v>
      </c>
      <c r="J25" s="29" t="s">
        <v>80</v>
      </c>
      <c r="L25" s="17"/>
    </row>
    <row r="26" spans="1:17" x14ac:dyDescent="0.25">
      <c r="A26" s="1" t="s">
        <v>11</v>
      </c>
      <c r="B26" s="17">
        <v>22</v>
      </c>
      <c r="C26" s="17">
        <f t="shared" si="2"/>
        <v>6</v>
      </c>
      <c r="D26" s="17">
        <v>7</v>
      </c>
      <c r="E26" s="17">
        <v>9</v>
      </c>
      <c r="F26" s="17">
        <v>32</v>
      </c>
      <c r="G26" s="17">
        <v>33</v>
      </c>
      <c r="H26" s="17">
        <f t="shared" si="3"/>
        <v>19</v>
      </c>
      <c r="J26" s="5" t="s">
        <v>356</v>
      </c>
      <c r="L26" s="17"/>
    </row>
    <row r="27" spans="1:17" x14ac:dyDescent="0.25">
      <c r="A27" s="1" t="s">
        <v>6</v>
      </c>
      <c r="B27" s="17">
        <v>22</v>
      </c>
      <c r="C27" s="17">
        <f t="shared" si="2"/>
        <v>7</v>
      </c>
      <c r="D27" s="17">
        <v>4</v>
      </c>
      <c r="E27" s="17">
        <v>11</v>
      </c>
      <c r="F27" s="17">
        <v>33</v>
      </c>
      <c r="G27" s="17">
        <v>39</v>
      </c>
      <c r="H27" s="17">
        <f t="shared" si="3"/>
        <v>18</v>
      </c>
      <c r="J27" s="5" t="s">
        <v>351</v>
      </c>
      <c r="K27" s="28" t="s">
        <v>352</v>
      </c>
      <c r="L27" s="28" t="s">
        <v>339</v>
      </c>
      <c r="M27" s="28" t="s">
        <v>340</v>
      </c>
      <c r="N27" s="28" t="s">
        <v>341</v>
      </c>
      <c r="O27" s="28" t="s">
        <v>342</v>
      </c>
      <c r="P27" s="28" t="s">
        <v>353</v>
      </c>
      <c r="Q27" s="28" t="s">
        <v>354</v>
      </c>
    </row>
    <row r="28" spans="1:17" x14ac:dyDescent="0.25">
      <c r="A28" s="30" t="s">
        <v>80</v>
      </c>
      <c r="J28" t="s">
        <v>4</v>
      </c>
      <c r="K28" s="3">
        <v>18</v>
      </c>
      <c r="L28" s="17">
        <f t="shared" si="0"/>
        <v>13</v>
      </c>
      <c r="M28" s="3">
        <v>5</v>
      </c>
      <c r="N28" s="3">
        <v>0</v>
      </c>
      <c r="O28" s="3">
        <v>39</v>
      </c>
      <c r="P28" s="3">
        <v>15</v>
      </c>
      <c r="Q28" s="17">
        <f t="shared" ref="Q28:Q37" si="4">L28*2+M28</f>
        <v>31</v>
      </c>
    </row>
    <row r="29" spans="1:17" x14ac:dyDescent="0.25">
      <c r="A29" s="5" t="s">
        <v>357</v>
      </c>
      <c r="B29" s="31"/>
      <c r="C29" s="31"/>
      <c r="D29" s="31"/>
      <c r="J29" t="s">
        <v>76</v>
      </c>
      <c r="K29" s="3">
        <v>18</v>
      </c>
      <c r="L29" s="17">
        <f t="shared" si="0"/>
        <v>12</v>
      </c>
      <c r="M29" s="3">
        <v>4</v>
      </c>
      <c r="N29" s="3">
        <v>2</v>
      </c>
      <c r="O29" s="3">
        <v>63</v>
      </c>
      <c r="P29" s="3">
        <v>29</v>
      </c>
      <c r="Q29" s="17">
        <f t="shared" si="4"/>
        <v>28</v>
      </c>
    </row>
    <row r="30" spans="1:17" x14ac:dyDescent="0.25">
      <c r="A30" s="5" t="s">
        <v>351</v>
      </c>
      <c r="B30" s="28" t="s">
        <v>352</v>
      </c>
      <c r="C30" s="28" t="s">
        <v>339</v>
      </c>
      <c r="D30" s="28" t="s">
        <v>340</v>
      </c>
      <c r="E30" s="28" t="s">
        <v>341</v>
      </c>
      <c r="F30" s="28" t="s">
        <v>342</v>
      </c>
      <c r="G30" s="28" t="s">
        <v>353</v>
      </c>
      <c r="H30" s="28" t="s">
        <v>354</v>
      </c>
      <c r="J30" t="s">
        <v>31</v>
      </c>
      <c r="K30" s="3">
        <v>18</v>
      </c>
      <c r="L30" s="17">
        <f t="shared" si="0"/>
        <v>12</v>
      </c>
      <c r="M30" s="3">
        <v>3</v>
      </c>
      <c r="N30" s="3">
        <v>3</v>
      </c>
      <c r="O30" s="3">
        <v>66</v>
      </c>
      <c r="P30" s="3">
        <v>28</v>
      </c>
      <c r="Q30" s="17">
        <f t="shared" si="4"/>
        <v>27</v>
      </c>
    </row>
    <row r="31" spans="1:17" x14ac:dyDescent="0.25">
      <c r="A31" s="1" t="s">
        <v>47</v>
      </c>
      <c r="B31" s="17">
        <v>22</v>
      </c>
      <c r="C31" s="17">
        <f>B31-D31-E31</f>
        <v>13</v>
      </c>
      <c r="D31" s="17">
        <v>5</v>
      </c>
      <c r="E31" s="17">
        <v>4</v>
      </c>
      <c r="F31" s="17">
        <v>49</v>
      </c>
      <c r="G31" s="17">
        <v>24</v>
      </c>
      <c r="H31" s="17">
        <f t="shared" ref="H31:H42" si="5">C31*2+D31</f>
        <v>31</v>
      </c>
      <c r="J31" t="s">
        <v>16</v>
      </c>
      <c r="K31" s="3">
        <v>18</v>
      </c>
      <c r="L31" s="17">
        <f t="shared" si="0"/>
        <v>11</v>
      </c>
      <c r="M31" s="3">
        <v>2</v>
      </c>
      <c r="N31" s="3">
        <v>5</v>
      </c>
      <c r="O31" s="3">
        <v>49</v>
      </c>
      <c r="P31" s="3">
        <v>28</v>
      </c>
      <c r="Q31" s="17">
        <f t="shared" si="4"/>
        <v>24</v>
      </c>
    </row>
    <row r="32" spans="1:17" x14ac:dyDescent="0.25">
      <c r="A32" s="1" t="s">
        <v>24</v>
      </c>
      <c r="B32" s="17">
        <v>22</v>
      </c>
      <c r="C32" s="17">
        <f t="shared" ref="C32:C42" si="6">B32-D32-E32</f>
        <v>11</v>
      </c>
      <c r="D32" s="17">
        <v>6</v>
      </c>
      <c r="E32" s="17">
        <v>5</v>
      </c>
      <c r="F32" s="17">
        <v>38</v>
      </c>
      <c r="G32" s="17">
        <v>27</v>
      </c>
      <c r="H32" s="17">
        <f t="shared" si="5"/>
        <v>28</v>
      </c>
      <c r="J32" t="s">
        <v>38</v>
      </c>
      <c r="K32" s="3">
        <v>18</v>
      </c>
      <c r="L32" s="17">
        <f t="shared" si="0"/>
        <v>6</v>
      </c>
      <c r="M32" s="3">
        <v>3</v>
      </c>
      <c r="N32" s="3">
        <v>9</v>
      </c>
      <c r="O32" s="3">
        <v>37</v>
      </c>
      <c r="P32" s="3">
        <v>36</v>
      </c>
      <c r="Q32" s="17">
        <f t="shared" si="4"/>
        <v>15</v>
      </c>
    </row>
    <row r="33" spans="1:17" x14ac:dyDescent="0.25">
      <c r="A33" s="1" t="s">
        <v>53</v>
      </c>
      <c r="B33" s="17">
        <v>22</v>
      </c>
      <c r="C33" s="17">
        <f t="shared" si="6"/>
        <v>10</v>
      </c>
      <c r="D33" s="17">
        <v>6</v>
      </c>
      <c r="E33" s="17">
        <v>6</v>
      </c>
      <c r="F33" s="17">
        <v>39</v>
      </c>
      <c r="G33" s="17">
        <v>23</v>
      </c>
      <c r="H33" s="17">
        <f t="shared" si="5"/>
        <v>26</v>
      </c>
      <c r="J33" t="s">
        <v>15</v>
      </c>
      <c r="K33" s="3">
        <v>18</v>
      </c>
      <c r="L33" s="17">
        <f t="shared" si="0"/>
        <v>7</v>
      </c>
      <c r="M33" s="3">
        <v>1</v>
      </c>
      <c r="N33" s="3">
        <v>10</v>
      </c>
      <c r="O33" s="3">
        <v>29</v>
      </c>
      <c r="P33" s="3">
        <v>47</v>
      </c>
      <c r="Q33" s="17">
        <f t="shared" si="4"/>
        <v>15</v>
      </c>
    </row>
    <row r="34" spans="1:17" x14ac:dyDescent="0.25">
      <c r="A34" s="1" t="s">
        <v>69</v>
      </c>
      <c r="B34" s="17">
        <v>22</v>
      </c>
      <c r="C34" s="17">
        <f t="shared" si="6"/>
        <v>10</v>
      </c>
      <c r="D34" s="17">
        <v>5</v>
      </c>
      <c r="E34" s="17">
        <v>7</v>
      </c>
      <c r="F34" s="17">
        <v>41</v>
      </c>
      <c r="G34" s="17">
        <v>33</v>
      </c>
      <c r="H34" s="17">
        <f t="shared" si="5"/>
        <v>25</v>
      </c>
      <c r="J34" s="54" t="s">
        <v>355</v>
      </c>
      <c r="K34" s="55">
        <v>18</v>
      </c>
      <c r="L34" s="55">
        <f t="shared" si="0"/>
        <v>6</v>
      </c>
      <c r="M34" s="55">
        <v>2</v>
      </c>
      <c r="N34" s="55">
        <v>10</v>
      </c>
      <c r="O34" s="55">
        <v>36</v>
      </c>
      <c r="P34" s="55">
        <v>38</v>
      </c>
      <c r="Q34" s="56">
        <f t="shared" si="4"/>
        <v>14</v>
      </c>
    </row>
    <row r="35" spans="1:17" x14ac:dyDescent="0.25">
      <c r="A35" s="54" t="s">
        <v>355</v>
      </c>
      <c r="B35" s="55">
        <v>22</v>
      </c>
      <c r="C35" s="55">
        <f t="shared" si="6"/>
        <v>8</v>
      </c>
      <c r="D35" s="55">
        <v>9</v>
      </c>
      <c r="E35" s="55">
        <v>5</v>
      </c>
      <c r="F35" s="55">
        <v>30</v>
      </c>
      <c r="G35" s="55">
        <v>30</v>
      </c>
      <c r="H35" s="56">
        <f t="shared" si="5"/>
        <v>25</v>
      </c>
      <c r="J35" t="s">
        <v>27</v>
      </c>
      <c r="K35" s="3">
        <v>18</v>
      </c>
      <c r="L35" s="17">
        <f t="shared" si="0"/>
        <v>5</v>
      </c>
      <c r="M35" s="3">
        <v>2</v>
      </c>
      <c r="N35" s="3">
        <v>11</v>
      </c>
      <c r="O35" s="3">
        <v>27</v>
      </c>
      <c r="P35" s="3">
        <v>46</v>
      </c>
      <c r="Q35" s="17">
        <f t="shared" si="4"/>
        <v>12</v>
      </c>
    </row>
    <row r="36" spans="1:17" x14ac:dyDescent="0.25">
      <c r="A36" s="1" t="s">
        <v>13</v>
      </c>
      <c r="B36" s="17">
        <v>22</v>
      </c>
      <c r="C36" s="17">
        <f t="shared" si="6"/>
        <v>7</v>
      </c>
      <c r="D36" s="17">
        <v>8</v>
      </c>
      <c r="E36" s="17">
        <v>7</v>
      </c>
      <c r="F36" s="17">
        <v>44</v>
      </c>
      <c r="G36" s="17">
        <v>35</v>
      </c>
      <c r="H36" s="17">
        <f t="shared" si="5"/>
        <v>22</v>
      </c>
      <c r="J36" t="s">
        <v>43</v>
      </c>
      <c r="K36" s="3">
        <v>18</v>
      </c>
      <c r="L36" s="17">
        <f t="shared" si="0"/>
        <v>3</v>
      </c>
      <c r="M36" s="3">
        <v>2</v>
      </c>
      <c r="N36" s="3">
        <v>13</v>
      </c>
      <c r="O36" s="3">
        <v>35</v>
      </c>
      <c r="P36" s="3">
        <v>64</v>
      </c>
      <c r="Q36" s="17">
        <f t="shared" si="4"/>
        <v>8</v>
      </c>
    </row>
    <row r="37" spans="1:17" x14ac:dyDescent="0.25">
      <c r="A37" s="1" t="s">
        <v>75</v>
      </c>
      <c r="B37" s="17">
        <v>22</v>
      </c>
      <c r="C37" s="17">
        <f t="shared" si="6"/>
        <v>7</v>
      </c>
      <c r="D37" s="17">
        <v>8</v>
      </c>
      <c r="E37" s="17">
        <v>7</v>
      </c>
      <c r="F37" s="17">
        <v>40</v>
      </c>
      <c r="G37" s="17">
        <v>37</v>
      </c>
      <c r="H37" s="17">
        <f t="shared" si="5"/>
        <v>22</v>
      </c>
      <c r="J37" t="s">
        <v>20</v>
      </c>
      <c r="K37" s="3">
        <v>18</v>
      </c>
      <c r="L37" s="17">
        <f t="shared" si="0"/>
        <v>3</v>
      </c>
      <c r="M37" s="3">
        <v>0</v>
      </c>
      <c r="N37" s="3">
        <v>15</v>
      </c>
      <c r="O37" s="3">
        <v>24</v>
      </c>
      <c r="P37" s="3">
        <v>74</v>
      </c>
      <c r="Q37" s="17">
        <f t="shared" si="4"/>
        <v>6</v>
      </c>
    </row>
    <row r="38" spans="1:17" x14ac:dyDescent="0.25">
      <c r="A38" s="1" t="s">
        <v>42</v>
      </c>
      <c r="B38" s="17">
        <v>22</v>
      </c>
      <c r="C38" s="17">
        <f t="shared" si="6"/>
        <v>7</v>
      </c>
      <c r="D38" s="17">
        <v>7</v>
      </c>
      <c r="E38" s="17">
        <v>8</v>
      </c>
      <c r="F38" s="17">
        <v>32</v>
      </c>
      <c r="G38" s="17">
        <v>40</v>
      </c>
      <c r="H38" s="17">
        <f t="shared" si="5"/>
        <v>21</v>
      </c>
      <c r="L38" s="17"/>
      <c r="Q38" s="17"/>
    </row>
    <row r="39" spans="1:17" x14ac:dyDescent="0.25">
      <c r="A39" s="1" t="s">
        <v>22</v>
      </c>
      <c r="B39" s="17">
        <v>22</v>
      </c>
      <c r="C39" s="17">
        <f t="shared" si="6"/>
        <v>6</v>
      </c>
      <c r="D39" s="17">
        <v>8</v>
      </c>
      <c r="E39" s="17">
        <v>8</v>
      </c>
      <c r="F39" s="17">
        <v>33</v>
      </c>
      <c r="G39" s="17">
        <v>43</v>
      </c>
      <c r="H39" s="17">
        <f t="shared" si="5"/>
        <v>20</v>
      </c>
      <c r="J39" s="5" t="s">
        <v>358</v>
      </c>
      <c r="K39" s="68" t="s">
        <v>369</v>
      </c>
      <c r="L39" s="68"/>
      <c r="M39" s="68"/>
      <c r="N39" s="68"/>
      <c r="Q39" s="17"/>
    </row>
    <row r="40" spans="1:17" x14ac:dyDescent="0.25">
      <c r="A40" s="1" t="s">
        <v>43</v>
      </c>
      <c r="B40" s="17">
        <v>22</v>
      </c>
      <c r="C40" s="17">
        <f t="shared" si="6"/>
        <v>6</v>
      </c>
      <c r="D40" s="17">
        <v>6</v>
      </c>
      <c r="E40" s="17">
        <v>10</v>
      </c>
      <c r="F40" s="17">
        <v>30</v>
      </c>
      <c r="G40" s="17">
        <v>40</v>
      </c>
      <c r="H40" s="17">
        <f t="shared" si="5"/>
        <v>18</v>
      </c>
      <c r="J40" s="29" t="s">
        <v>80</v>
      </c>
    </row>
    <row r="41" spans="1:17" x14ac:dyDescent="0.25">
      <c r="A41" s="1" t="s">
        <v>68</v>
      </c>
      <c r="B41" s="17">
        <v>22</v>
      </c>
      <c r="C41" s="17">
        <f t="shared" si="6"/>
        <v>2</v>
      </c>
      <c r="D41" s="17">
        <v>10</v>
      </c>
      <c r="E41" s="17">
        <v>10</v>
      </c>
      <c r="F41" s="17">
        <v>24</v>
      </c>
      <c r="G41" s="17">
        <v>43</v>
      </c>
      <c r="H41" s="17">
        <f t="shared" si="5"/>
        <v>14</v>
      </c>
      <c r="J41" s="5" t="s">
        <v>360</v>
      </c>
    </row>
    <row r="42" spans="1:17" x14ac:dyDescent="0.25">
      <c r="A42" s="1" t="s">
        <v>37</v>
      </c>
      <c r="B42" s="17">
        <v>22</v>
      </c>
      <c r="C42" s="17">
        <f t="shared" si="6"/>
        <v>5</v>
      </c>
      <c r="D42" s="17">
        <v>2</v>
      </c>
      <c r="E42" s="17">
        <v>15</v>
      </c>
      <c r="F42" s="17">
        <v>35</v>
      </c>
      <c r="G42" s="17">
        <v>60</v>
      </c>
      <c r="H42" s="17">
        <f t="shared" si="5"/>
        <v>12</v>
      </c>
      <c r="J42" s="5" t="s">
        <v>351</v>
      </c>
      <c r="K42" s="28" t="s">
        <v>352</v>
      </c>
      <c r="L42" s="28" t="s">
        <v>339</v>
      </c>
      <c r="M42" s="28" t="s">
        <v>340</v>
      </c>
      <c r="N42" s="28" t="s">
        <v>341</v>
      </c>
      <c r="O42" s="28" t="s">
        <v>342</v>
      </c>
      <c r="P42" s="28" t="s">
        <v>353</v>
      </c>
      <c r="Q42" s="28" t="s">
        <v>354</v>
      </c>
    </row>
    <row r="43" spans="1:17" x14ac:dyDescent="0.25">
      <c r="A43" s="30" t="s">
        <v>80</v>
      </c>
      <c r="J43" t="s">
        <v>238</v>
      </c>
      <c r="K43" s="3">
        <v>18</v>
      </c>
      <c r="L43" s="17">
        <f t="shared" ref="L43:L46" si="7">K43-M43-N43</f>
        <v>13</v>
      </c>
      <c r="M43" s="3">
        <v>3</v>
      </c>
      <c r="N43" s="3">
        <v>2</v>
      </c>
      <c r="O43" s="3">
        <v>70</v>
      </c>
      <c r="P43" s="3">
        <v>35</v>
      </c>
      <c r="Q43" s="17">
        <f t="shared" ref="Q43:Q52" si="8">L43*2+M43</f>
        <v>29</v>
      </c>
    </row>
    <row r="44" spans="1:17" x14ac:dyDescent="0.25">
      <c r="A44" s="5" t="s">
        <v>359</v>
      </c>
      <c r="B44" s="31"/>
      <c r="C44" s="31"/>
      <c r="D44" s="31"/>
      <c r="J44" s="54" t="s">
        <v>355</v>
      </c>
      <c r="K44" s="55">
        <v>18</v>
      </c>
      <c r="L44" s="55">
        <f t="shared" si="7"/>
        <v>11</v>
      </c>
      <c r="M44" s="55">
        <v>1</v>
      </c>
      <c r="N44" s="55">
        <v>6</v>
      </c>
      <c r="O44" s="55">
        <v>75</v>
      </c>
      <c r="P44" s="55">
        <v>54</v>
      </c>
      <c r="Q44" s="56">
        <f t="shared" si="8"/>
        <v>23</v>
      </c>
    </row>
    <row r="45" spans="1:17" x14ac:dyDescent="0.25">
      <c r="A45" s="5" t="s">
        <v>351</v>
      </c>
      <c r="B45" s="28" t="s">
        <v>352</v>
      </c>
      <c r="C45" s="28" t="s">
        <v>339</v>
      </c>
      <c r="D45" s="28" t="s">
        <v>340</v>
      </c>
      <c r="E45" s="28" t="s">
        <v>341</v>
      </c>
      <c r="F45" s="28" t="s">
        <v>342</v>
      </c>
      <c r="G45" s="28" t="s">
        <v>353</v>
      </c>
      <c r="H45" s="28" t="s">
        <v>354</v>
      </c>
      <c r="J45" t="s">
        <v>76</v>
      </c>
      <c r="K45" s="3">
        <v>18</v>
      </c>
      <c r="L45" s="17">
        <f t="shared" si="7"/>
        <v>9</v>
      </c>
      <c r="M45" s="3">
        <v>2</v>
      </c>
      <c r="N45" s="3">
        <v>7</v>
      </c>
      <c r="O45" s="3">
        <v>40</v>
      </c>
      <c r="P45" s="3">
        <v>40</v>
      </c>
      <c r="Q45" s="17">
        <f t="shared" si="8"/>
        <v>20</v>
      </c>
    </row>
    <row r="46" spans="1:17" x14ac:dyDescent="0.25">
      <c r="A46" s="54" t="s">
        <v>355</v>
      </c>
      <c r="B46" s="55">
        <v>22</v>
      </c>
      <c r="C46" s="55">
        <f t="shared" ref="C46:C57" si="9">B46-D46-E46</f>
        <v>18</v>
      </c>
      <c r="D46" s="55">
        <v>1</v>
      </c>
      <c r="E46" s="55">
        <v>3</v>
      </c>
      <c r="F46" s="55">
        <v>60</v>
      </c>
      <c r="G46" s="55">
        <v>25</v>
      </c>
      <c r="H46" s="56">
        <f t="shared" ref="H46:H57" si="10">C46*2+D46</f>
        <v>37</v>
      </c>
      <c r="J46" t="s">
        <v>43</v>
      </c>
      <c r="K46" s="3">
        <v>18</v>
      </c>
      <c r="L46" s="17">
        <f t="shared" si="7"/>
        <v>8</v>
      </c>
      <c r="M46" s="3">
        <v>3</v>
      </c>
      <c r="N46" s="3">
        <v>7</v>
      </c>
      <c r="O46" s="3">
        <v>57</v>
      </c>
      <c r="P46" s="3">
        <v>44</v>
      </c>
      <c r="Q46" s="17">
        <f t="shared" si="8"/>
        <v>19</v>
      </c>
    </row>
    <row r="47" spans="1:17" x14ac:dyDescent="0.25">
      <c r="A47" s="1" t="s">
        <v>37</v>
      </c>
      <c r="B47" s="17">
        <v>22</v>
      </c>
      <c r="C47" s="17">
        <f t="shared" si="9"/>
        <v>9</v>
      </c>
      <c r="D47" s="17">
        <v>9</v>
      </c>
      <c r="E47" s="17">
        <v>4</v>
      </c>
      <c r="F47" s="17">
        <v>51</v>
      </c>
      <c r="G47" s="17">
        <v>37</v>
      </c>
      <c r="H47" s="17">
        <f t="shared" si="10"/>
        <v>27</v>
      </c>
      <c r="J47" t="s">
        <v>37</v>
      </c>
      <c r="K47" s="3">
        <v>18</v>
      </c>
      <c r="L47" s="17">
        <f>K47-M47-N49</f>
        <v>8</v>
      </c>
      <c r="M47" s="3">
        <v>1</v>
      </c>
      <c r="N47" s="3">
        <v>8</v>
      </c>
      <c r="O47" s="3">
        <v>48</v>
      </c>
      <c r="P47" s="3">
        <v>41</v>
      </c>
      <c r="Q47" s="17">
        <f t="shared" si="8"/>
        <v>17</v>
      </c>
    </row>
    <row r="48" spans="1:17" x14ac:dyDescent="0.25">
      <c r="A48" s="1" t="s">
        <v>6</v>
      </c>
      <c r="B48" s="17">
        <v>22</v>
      </c>
      <c r="C48" s="17">
        <f t="shared" si="9"/>
        <v>11</v>
      </c>
      <c r="D48" s="17">
        <v>3</v>
      </c>
      <c r="E48" s="17">
        <v>8</v>
      </c>
      <c r="F48" s="17">
        <v>50</v>
      </c>
      <c r="G48" s="17">
        <v>39</v>
      </c>
      <c r="H48" s="17">
        <f t="shared" si="10"/>
        <v>25</v>
      </c>
      <c r="J48" t="s">
        <v>5</v>
      </c>
      <c r="K48" s="3">
        <v>18</v>
      </c>
      <c r="L48" s="17">
        <f>K48-M48-N50</f>
        <v>4</v>
      </c>
      <c r="M48" s="3">
        <v>3</v>
      </c>
      <c r="N48" s="3">
        <v>7</v>
      </c>
      <c r="O48" s="3">
        <v>46</v>
      </c>
      <c r="P48" s="3">
        <v>45</v>
      </c>
      <c r="Q48" s="17">
        <f t="shared" si="8"/>
        <v>11</v>
      </c>
    </row>
    <row r="49" spans="1:17" x14ac:dyDescent="0.25">
      <c r="A49" s="1" t="s">
        <v>47</v>
      </c>
      <c r="B49" s="17">
        <v>22</v>
      </c>
      <c r="C49" s="17">
        <f t="shared" si="9"/>
        <v>11</v>
      </c>
      <c r="D49" s="17">
        <v>2</v>
      </c>
      <c r="E49" s="17">
        <v>9</v>
      </c>
      <c r="F49" s="17">
        <v>50</v>
      </c>
      <c r="G49" s="17">
        <v>36</v>
      </c>
      <c r="H49" s="17">
        <f t="shared" si="10"/>
        <v>24</v>
      </c>
      <c r="J49" t="s">
        <v>45</v>
      </c>
      <c r="K49" s="3">
        <v>18</v>
      </c>
      <c r="L49" s="17">
        <f>K49-M49-N51</f>
        <v>6</v>
      </c>
      <c r="M49" s="3">
        <v>0</v>
      </c>
      <c r="N49" s="3">
        <v>9</v>
      </c>
      <c r="O49" s="3">
        <v>50</v>
      </c>
      <c r="P49" s="3">
        <v>62</v>
      </c>
      <c r="Q49" s="17">
        <f t="shared" si="8"/>
        <v>12</v>
      </c>
    </row>
    <row r="50" spans="1:17" x14ac:dyDescent="0.25">
      <c r="A50" s="1" t="s">
        <v>77</v>
      </c>
      <c r="B50" s="17">
        <v>22</v>
      </c>
      <c r="C50" s="17">
        <f t="shared" si="9"/>
        <v>10</v>
      </c>
      <c r="D50" s="17">
        <v>3</v>
      </c>
      <c r="E50" s="17">
        <v>9</v>
      </c>
      <c r="F50" s="17">
        <v>38</v>
      </c>
      <c r="G50" s="17">
        <v>39</v>
      </c>
      <c r="H50" s="17">
        <f t="shared" si="10"/>
        <v>23</v>
      </c>
      <c r="J50" t="s">
        <v>67</v>
      </c>
      <c r="K50" s="3">
        <v>18</v>
      </c>
      <c r="L50" s="17">
        <f>K50-M50-N52</f>
        <v>5</v>
      </c>
      <c r="M50" s="3">
        <v>2</v>
      </c>
      <c r="N50" s="3">
        <v>11</v>
      </c>
      <c r="O50" s="3">
        <v>17</v>
      </c>
      <c r="P50" s="3">
        <v>44</v>
      </c>
      <c r="Q50" s="17">
        <f t="shared" si="8"/>
        <v>12</v>
      </c>
    </row>
    <row r="51" spans="1:17" x14ac:dyDescent="0.25">
      <c r="A51" s="1" t="s">
        <v>34</v>
      </c>
      <c r="B51" s="17">
        <v>22</v>
      </c>
      <c r="C51" s="17">
        <f t="shared" si="9"/>
        <v>6</v>
      </c>
      <c r="D51" s="17">
        <v>9</v>
      </c>
      <c r="E51" s="17">
        <v>7</v>
      </c>
      <c r="F51" s="17">
        <v>29</v>
      </c>
      <c r="G51" s="17">
        <v>32</v>
      </c>
      <c r="H51" s="17">
        <f t="shared" si="10"/>
        <v>21</v>
      </c>
      <c r="J51" t="s">
        <v>16</v>
      </c>
      <c r="K51" s="3">
        <v>18</v>
      </c>
      <c r="L51" s="17">
        <f t="shared" ref="L51:L52" si="11">K51-M51-N53</f>
        <v>17</v>
      </c>
      <c r="M51" s="3">
        <v>1</v>
      </c>
      <c r="N51" s="3">
        <v>12</v>
      </c>
      <c r="O51" s="3">
        <v>41</v>
      </c>
      <c r="P51" s="3">
        <v>59</v>
      </c>
      <c r="Q51" s="17">
        <f t="shared" si="8"/>
        <v>35</v>
      </c>
    </row>
    <row r="52" spans="1:17" x14ac:dyDescent="0.25">
      <c r="A52" s="1" t="s">
        <v>60</v>
      </c>
      <c r="B52" s="17">
        <v>22</v>
      </c>
      <c r="C52" s="17">
        <f t="shared" si="9"/>
        <v>9</v>
      </c>
      <c r="D52" s="17">
        <v>2</v>
      </c>
      <c r="E52" s="17">
        <v>11</v>
      </c>
      <c r="F52" s="17">
        <v>49</v>
      </c>
      <c r="G52" s="17">
        <v>48</v>
      </c>
      <c r="H52" s="17">
        <f t="shared" si="10"/>
        <v>20</v>
      </c>
      <c r="J52" t="s">
        <v>31</v>
      </c>
      <c r="K52" s="3">
        <v>18</v>
      </c>
      <c r="L52" s="17">
        <f t="shared" si="11"/>
        <v>14</v>
      </c>
      <c r="M52" s="3">
        <v>4</v>
      </c>
      <c r="N52" s="3">
        <v>11</v>
      </c>
      <c r="O52" s="3">
        <v>38</v>
      </c>
      <c r="P52" s="3">
        <v>58</v>
      </c>
      <c r="Q52" s="17">
        <f t="shared" si="8"/>
        <v>32</v>
      </c>
    </row>
    <row r="53" spans="1:17" x14ac:dyDescent="0.25">
      <c r="A53" s="1" t="s">
        <v>36</v>
      </c>
      <c r="B53" s="17">
        <v>22</v>
      </c>
      <c r="C53" s="17">
        <f t="shared" si="9"/>
        <v>8</v>
      </c>
      <c r="D53" s="17">
        <v>3</v>
      </c>
      <c r="E53" s="17">
        <v>11</v>
      </c>
      <c r="F53" s="17">
        <v>38</v>
      </c>
      <c r="G53" s="17">
        <v>45</v>
      </c>
      <c r="H53" s="17">
        <f t="shared" si="10"/>
        <v>19</v>
      </c>
      <c r="J53" s="29" t="s">
        <v>80</v>
      </c>
    </row>
    <row r="54" spans="1:17" x14ac:dyDescent="0.25">
      <c r="A54" s="1" t="s">
        <v>10</v>
      </c>
      <c r="B54" s="17">
        <v>22</v>
      </c>
      <c r="C54" s="17">
        <f t="shared" si="9"/>
        <v>9</v>
      </c>
      <c r="D54" s="17">
        <v>1</v>
      </c>
      <c r="E54" s="17">
        <v>12</v>
      </c>
      <c r="F54" s="17">
        <v>39</v>
      </c>
      <c r="G54" s="17">
        <v>48</v>
      </c>
      <c r="H54" s="17">
        <f t="shared" si="10"/>
        <v>19</v>
      </c>
      <c r="J54" s="5" t="s">
        <v>362</v>
      </c>
    </row>
    <row r="55" spans="1:17" x14ac:dyDescent="0.25">
      <c r="A55" s="1" t="s">
        <v>59</v>
      </c>
      <c r="B55" s="17">
        <v>22</v>
      </c>
      <c r="C55" s="17">
        <f t="shared" si="9"/>
        <v>8</v>
      </c>
      <c r="D55" s="17">
        <v>3</v>
      </c>
      <c r="E55" s="17">
        <v>11</v>
      </c>
      <c r="F55" s="17">
        <v>39</v>
      </c>
      <c r="G55" s="17">
        <v>53</v>
      </c>
      <c r="H55" s="17">
        <f t="shared" si="10"/>
        <v>19</v>
      </c>
      <c r="J55" s="5" t="s">
        <v>351</v>
      </c>
      <c r="K55" s="28" t="s">
        <v>352</v>
      </c>
      <c r="L55" s="28" t="s">
        <v>339</v>
      </c>
      <c r="M55" s="28" t="s">
        <v>340</v>
      </c>
      <c r="N55" s="28" t="s">
        <v>341</v>
      </c>
      <c r="O55" s="28" t="s">
        <v>342</v>
      </c>
      <c r="P55" s="28" t="s">
        <v>353</v>
      </c>
      <c r="Q55" s="28" t="s">
        <v>354</v>
      </c>
    </row>
    <row r="56" spans="1:17" x14ac:dyDescent="0.25">
      <c r="A56" s="1" t="s">
        <v>1</v>
      </c>
      <c r="B56" s="17">
        <v>22</v>
      </c>
      <c r="C56" s="17">
        <f t="shared" si="9"/>
        <v>6</v>
      </c>
      <c r="D56" s="17">
        <v>4</v>
      </c>
      <c r="E56" s="17">
        <v>12</v>
      </c>
      <c r="F56" s="17">
        <v>32</v>
      </c>
      <c r="G56" s="17">
        <v>63</v>
      </c>
      <c r="H56" s="17">
        <f t="shared" si="10"/>
        <v>16</v>
      </c>
      <c r="J56" s="54" t="s">
        <v>355</v>
      </c>
      <c r="K56" s="55">
        <v>18</v>
      </c>
      <c r="L56" s="55">
        <f t="shared" ref="L56:L65" si="12">K56-M56-N56</f>
        <v>17</v>
      </c>
      <c r="M56" s="55">
        <v>1</v>
      </c>
      <c r="N56" s="55">
        <v>0</v>
      </c>
      <c r="O56" s="55">
        <v>72</v>
      </c>
      <c r="P56" s="55">
        <v>7</v>
      </c>
      <c r="Q56" s="56">
        <f t="shared" ref="Q56:Q65" si="13">L56*2+M56</f>
        <v>35</v>
      </c>
    </row>
    <row r="57" spans="1:17" x14ac:dyDescent="0.25">
      <c r="A57" s="1" t="s">
        <v>0</v>
      </c>
      <c r="B57" s="17">
        <v>22</v>
      </c>
      <c r="C57" s="17">
        <f t="shared" si="9"/>
        <v>4</v>
      </c>
      <c r="D57" s="17">
        <v>6</v>
      </c>
      <c r="E57" s="17">
        <v>12</v>
      </c>
      <c r="F57" s="17">
        <v>36</v>
      </c>
      <c r="G57" s="17">
        <v>46</v>
      </c>
      <c r="H57" s="17">
        <f t="shared" si="10"/>
        <v>14</v>
      </c>
      <c r="J57" t="s">
        <v>64</v>
      </c>
      <c r="K57" s="3">
        <v>18</v>
      </c>
      <c r="L57" s="17">
        <f t="shared" si="12"/>
        <v>15</v>
      </c>
      <c r="M57" s="3">
        <v>1</v>
      </c>
      <c r="N57" s="3">
        <v>2</v>
      </c>
      <c r="O57" s="3">
        <v>83</v>
      </c>
      <c r="P57" s="3">
        <v>18</v>
      </c>
      <c r="Q57" s="17">
        <f t="shared" si="13"/>
        <v>31</v>
      </c>
    </row>
    <row r="58" spans="1:17" x14ac:dyDescent="0.25">
      <c r="A58" s="30" t="s">
        <v>80</v>
      </c>
      <c r="J58" t="s">
        <v>249</v>
      </c>
      <c r="K58" s="3">
        <v>18</v>
      </c>
      <c r="L58" s="17">
        <f t="shared" si="12"/>
        <v>12</v>
      </c>
      <c r="M58" s="3">
        <v>2</v>
      </c>
      <c r="N58" s="3">
        <v>4</v>
      </c>
      <c r="O58" s="3">
        <v>64</v>
      </c>
      <c r="P58" s="3">
        <v>38</v>
      </c>
      <c r="Q58" s="17">
        <f t="shared" si="13"/>
        <v>26</v>
      </c>
    </row>
    <row r="59" spans="1:17" x14ac:dyDescent="0.25">
      <c r="A59" s="5" t="s">
        <v>361</v>
      </c>
      <c r="B59" s="31"/>
      <c r="C59" s="31"/>
      <c r="D59" s="31"/>
      <c r="J59" t="s">
        <v>43</v>
      </c>
      <c r="K59" s="3">
        <v>18</v>
      </c>
      <c r="L59" s="17">
        <f t="shared" si="12"/>
        <v>7</v>
      </c>
      <c r="M59" s="3">
        <v>2</v>
      </c>
      <c r="N59" s="3">
        <v>9</v>
      </c>
      <c r="O59" s="3">
        <v>52</v>
      </c>
      <c r="P59" s="3">
        <v>56</v>
      </c>
      <c r="Q59" s="17">
        <f t="shared" si="13"/>
        <v>16</v>
      </c>
    </row>
    <row r="60" spans="1:17" x14ac:dyDescent="0.25">
      <c r="A60" s="5" t="s">
        <v>351</v>
      </c>
      <c r="B60" s="28" t="s">
        <v>352</v>
      </c>
      <c r="C60" s="28" t="s">
        <v>339</v>
      </c>
      <c r="D60" s="28" t="s">
        <v>340</v>
      </c>
      <c r="E60" s="28" t="s">
        <v>341</v>
      </c>
      <c r="F60" s="28" t="s">
        <v>342</v>
      </c>
      <c r="G60" s="28" t="s">
        <v>353</v>
      </c>
      <c r="H60" s="28" t="s">
        <v>354</v>
      </c>
      <c r="J60" t="s">
        <v>76</v>
      </c>
      <c r="K60" s="3">
        <v>18</v>
      </c>
      <c r="L60" s="17">
        <f t="shared" si="12"/>
        <v>7</v>
      </c>
      <c r="M60" s="3">
        <v>2</v>
      </c>
      <c r="N60" s="3">
        <v>9</v>
      </c>
      <c r="O60" s="3">
        <v>51</v>
      </c>
      <c r="P60" s="3">
        <v>60</v>
      </c>
      <c r="Q60" s="17">
        <f t="shared" si="13"/>
        <v>16</v>
      </c>
    </row>
    <row r="61" spans="1:17" x14ac:dyDescent="0.25">
      <c r="A61" s="1" t="s">
        <v>77</v>
      </c>
      <c r="B61" s="17">
        <v>22</v>
      </c>
      <c r="C61" s="17">
        <f t="shared" ref="C61:C72" si="14">B61-D61-E61</f>
        <v>14</v>
      </c>
      <c r="D61" s="17">
        <v>5</v>
      </c>
      <c r="E61" s="17">
        <v>3</v>
      </c>
      <c r="F61" s="17">
        <v>45</v>
      </c>
      <c r="G61" s="17">
        <v>21</v>
      </c>
      <c r="H61" s="17">
        <f t="shared" ref="H61:H72" si="15">C61*2+D61</f>
        <v>33</v>
      </c>
      <c r="J61" t="s">
        <v>29</v>
      </c>
      <c r="K61" s="3">
        <v>18</v>
      </c>
      <c r="L61" s="17">
        <f t="shared" si="12"/>
        <v>3</v>
      </c>
      <c r="M61" s="3">
        <v>8</v>
      </c>
      <c r="N61" s="3">
        <v>7</v>
      </c>
      <c r="O61" s="3">
        <v>43</v>
      </c>
      <c r="P61" s="3">
        <v>57</v>
      </c>
      <c r="Q61" s="17">
        <f t="shared" si="13"/>
        <v>14</v>
      </c>
    </row>
    <row r="62" spans="1:17" x14ac:dyDescent="0.25">
      <c r="A62" s="1" t="s">
        <v>48</v>
      </c>
      <c r="B62" s="17">
        <v>22</v>
      </c>
      <c r="C62" s="17">
        <f t="shared" si="14"/>
        <v>13</v>
      </c>
      <c r="D62" s="17">
        <v>5</v>
      </c>
      <c r="E62" s="17">
        <v>4</v>
      </c>
      <c r="F62" s="17">
        <v>48</v>
      </c>
      <c r="G62" s="17">
        <v>30</v>
      </c>
      <c r="H62" s="17">
        <f t="shared" si="15"/>
        <v>31</v>
      </c>
      <c r="J62" t="s">
        <v>20</v>
      </c>
      <c r="K62" s="3">
        <v>18</v>
      </c>
      <c r="L62" s="17">
        <f t="shared" si="12"/>
        <v>6</v>
      </c>
      <c r="M62" s="3">
        <v>2</v>
      </c>
      <c r="N62" s="3">
        <v>10</v>
      </c>
      <c r="O62" s="3">
        <v>33</v>
      </c>
      <c r="P62" s="3">
        <v>56</v>
      </c>
      <c r="Q62" s="17">
        <f t="shared" si="13"/>
        <v>14</v>
      </c>
    </row>
    <row r="63" spans="1:17" x14ac:dyDescent="0.25">
      <c r="A63" s="1" t="s">
        <v>37</v>
      </c>
      <c r="B63" s="17">
        <v>22</v>
      </c>
      <c r="C63" s="17">
        <f t="shared" si="14"/>
        <v>10</v>
      </c>
      <c r="D63" s="17">
        <v>7</v>
      </c>
      <c r="E63" s="17">
        <v>5</v>
      </c>
      <c r="F63" s="17">
        <v>43</v>
      </c>
      <c r="G63" s="17">
        <v>29</v>
      </c>
      <c r="H63" s="17">
        <f t="shared" si="15"/>
        <v>27</v>
      </c>
      <c r="J63" t="s">
        <v>71</v>
      </c>
      <c r="K63" s="3">
        <v>18</v>
      </c>
      <c r="L63" s="17">
        <f t="shared" si="12"/>
        <v>5</v>
      </c>
      <c r="M63" s="3">
        <v>4</v>
      </c>
      <c r="N63" s="3">
        <v>9</v>
      </c>
      <c r="O63" s="3">
        <v>30</v>
      </c>
      <c r="P63" s="3">
        <v>53</v>
      </c>
      <c r="Q63" s="17">
        <f t="shared" si="13"/>
        <v>14</v>
      </c>
    </row>
    <row r="64" spans="1:17" x14ac:dyDescent="0.25">
      <c r="A64" s="1" t="s">
        <v>60</v>
      </c>
      <c r="B64" s="17">
        <v>22</v>
      </c>
      <c r="C64" s="17">
        <f t="shared" si="14"/>
        <v>11</v>
      </c>
      <c r="D64" s="17">
        <v>2</v>
      </c>
      <c r="E64" s="17">
        <v>9</v>
      </c>
      <c r="F64" s="17">
        <v>40</v>
      </c>
      <c r="G64" s="17">
        <v>39</v>
      </c>
      <c r="H64" s="17">
        <f t="shared" si="15"/>
        <v>24</v>
      </c>
      <c r="J64" t="s">
        <v>27</v>
      </c>
      <c r="K64" s="3">
        <v>18</v>
      </c>
      <c r="L64" s="17">
        <f t="shared" si="12"/>
        <v>4</v>
      </c>
      <c r="M64" s="3">
        <v>2</v>
      </c>
      <c r="N64" s="3">
        <v>12</v>
      </c>
      <c r="O64" s="3">
        <v>25</v>
      </c>
      <c r="P64" s="3">
        <v>55</v>
      </c>
      <c r="Q64" s="17">
        <f t="shared" si="13"/>
        <v>10</v>
      </c>
    </row>
    <row r="65" spans="1:17" x14ac:dyDescent="0.25">
      <c r="A65" s="1" t="s">
        <v>24</v>
      </c>
      <c r="B65" s="17">
        <v>22</v>
      </c>
      <c r="C65" s="17">
        <f t="shared" si="14"/>
        <v>9</v>
      </c>
      <c r="D65" s="17">
        <v>5</v>
      </c>
      <c r="E65" s="17">
        <v>8</v>
      </c>
      <c r="F65" s="17">
        <v>43</v>
      </c>
      <c r="G65" s="17">
        <v>33</v>
      </c>
      <c r="H65" s="17">
        <f t="shared" si="15"/>
        <v>23</v>
      </c>
      <c r="J65" t="s">
        <v>37</v>
      </c>
      <c r="K65" s="3">
        <v>18</v>
      </c>
      <c r="L65" s="17">
        <f t="shared" si="12"/>
        <v>0</v>
      </c>
      <c r="M65" s="3">
        <v>4</v>
      </c>
      <c r="N65" s="3">
        <v>14</v>
      </c>
      <c r="O65" s="3">
        <v>22</v>
      </c>
      <c r="P65" s="3">
        <v>75</v>
      </c>
      <c r="Q65" s="17">
        <f t="shared" si="13"/>
        <v>4</v>
      </c>
    </row>
    <row r="66" spans="1:17" x14ac:dyDescent="0.25">
      <c r="A66" s="1" t="s">
        <v>34</v>
      </c>
      <c r="B66" s="17">
        <v>22</v>
      </c>
      <c r="C66" s="17">
        <f t="shared" si="14"/>
        <v>9</v>
      </c>
      <c r="D66" s="17">
        <v>3</v>
      </c>
      <c r="E66" s="17">
        <v>10</v>
      </c>
      <c r="F66" s="17">
        <v>46</v>
      </c>
      <c r="G66" s="17">
        <v>41</v>
      </c>
      <c r="H66" s="17">
        <f t="shared" si="15"/>
        <v>21</v>
      </c>
      <c r="J66" s="29" t="s">
        <v>80</v>
      </c>
    </row>
    <row r="67" spans="1:17" x14ac:dyDescent="0.25">
      <c r="A67" s="54" t="s">
        <v>355</v>
      </c>
      <c r="B67" s="55">
        <v>22</v>
      </c>
      <c r="C67" s="55">
        <f t="shared" si="14"/>
        <v>8</v>
      </c>
      <c r="D67" s="55">
        <v>5</v>
      </c>
      <c r="E67" s="55">
        <v>9</v>
      </c>
      <c r="F67" s="55">
        <v>49</v>
      </c>
      <c r="G67" s="55">
        <v>46</v>
      </c>
      <c r="H67" s="56">
        <f t="shared" si="15"/>
        <v>21</v>
      </c>
      <c r="J67" s="5" t="s">
        <v>364</v>
      </c>
    </row>
    <row r="68" spans="1:17" x14ac:dyDescent="0.25">
      <c r="A68" s="1" t="s">
        <v>42</v>
      </c>
      <c r="B68" s="17">
        <v>22</v>
      </c>
      <c r="C68" s="17">
        <f t="shared" si="14"/>
        <v>9</v>
      </c>
      <c r="D68" s="17">
        <v>3</v>
      </c>
      <c r="E68" s="17">
        <v>10</v>
      </c>
      <c r="F68" s="17">
        <v>41</v>
      </c>
      <c r="G68" s="17">
        <v>40</v>
      </c>
      <c r="H68" s="17">
        <f t="shared" si="15"/>
        <v>21</v>
      </c>
      <c r="J68" s="5" t="s">
        <v>351</v>
      </c>
      <c r="K68" s="28" t="s">
        <v>352</v>
      </c>
      <c r="L68" s="28" t="s">
        <v>339</v>
      </c>
      <c r="M68" s="28" t="s">
        <v>340</v>
      </c>
      <c r="N68" s="28" t="s">
        <v>341</v>
      </c>
      <c r="O68" s="28" t="s">
        <v>342</v>
      </c>
      <c r="P68" s="28" t="s">
        <v>353</v>
      </c>
      <c r="Q68" s="28" t="s">
        <v>354</v>
      </c>
    </row>
    <row r="69" spans="1:17" x14ac:dyDescent="0.25">
      <c r="A69" s="1" t="s">
        <v>1</v>
      </c>
      <c r="B69" s="17">
        <v>22</v>
      </c>
      <c r="C69" s="17">
        <f t="shared" si="14"/>
        <v>7</v>
      </c>
      <c r="D69" s="17">
        <v>5</v>
      </c>
      <c r="E69" s="17">
        <v>10</v>
      </c>
      <c r="F69" s="17">
        <v>45</v>
      </c>
      <c r="G69" s="17">
        <v>54</v>
      </c>
      <c r="H69" s="17">
        <f t="shared" si="15"/>
        <v>19</v>
      </c>
      <c r="J69" t="s">
        <v>70</v>
      </c>
      <c r="K69" s="3">
        <v>16</v>
      </c>
      <c r="L69" s="17">
        <f t="shared" ref="L69:L77" si="16">K69-M69-N69</f>
        <v>16</v>
      </c>
      <c r="M69" s="3">
        <v>0</v>
      </c>
      <c r="N69" s="3">
        <v>0</v>
      </c>
      <c r="O69" s="3">
        <v>67</v>
      </c>
      <c r="P69" s="3">
        <v>11</v>
      </c>
      <c r="Q69" s="17">
        <f t="shared" ref="Q69:Q77" si="17">L69*2+M69</f>
        <v>32</v>
      </c>
    </row>
    <row r="70" spans="1:17" x14ac:dyDescent="0.25">
      <c r="A70" s="1" t="s">
        <v>50</v>
      </c>
      <c r="B70" s="17">
        <v>22</v>
      </c>
      <c r="C70" s="17">
        <f t="shared" si="14"/>
        <v>7</v>
      </c>
      <c r="D70" s="17">
        <v>5</v>
      </c>
      <c r="E70" s="17">
        <v>10</v>
      </c>
      <c r="F70" s="17">
        <v>41</v>
      </c>
      <c r="G70" s="17">
        <v>58</v>
      </c>
      <c r="H70" s="17">
        <f t="shared" si="15"/>
        <v>19</v>
      </c>
      <c r="J70" t="s">
        <v>40</v>
      </c>
      <c r="K70" s="3">
        <v>16</v>
      </c>
      <c r="L70" s="17">
        <f t="shared" si="16"/>
        <v>11</v>
      </c>
      <c r="M70" s="3">
        <v>0</v>
      </c>
      <c r="N70" s="3">
        <v>5</v>
      </c>
      <c r="O70" s="3">
        <v>54</v>
      </c>
      <c r="P70" s="3">
        <v>27</v>
      </c>
      <c r="Q70" s="17">
        <f t="shared" si="17"/>
        <v>22</v>
      </c>
    </row>
    <row r="71" spans="1:17" x14ac:dyDescent="0.25">
      <c r="A71" s="1" t="s">
        <v>36</v>
      </c>
      <c r="B71" s="17">
        <v>22</v>
      </c>
      <c r="C71" s="17">
        <f t="shared" si="14"/>
        <v>6</v>
      </c>
      <c r="D71" s="17">
        <v>3</v>
      </c>
      <c r="E71" s="17">
        <v>13</v>
      </c>
      <c r="F71" s="17">
        <v>42</v>
      </c>
      <c r="G71" s="17">
        <v>54</v>
      </c>
      <c r="H71" s="17">
        <f t="shared" si="15"/>
        <v>15</v>
      </c>
      <c r="J71" s="54" t="s">
        <v>355</v>
      </c>
      <c r="K71" s="55">
        <v>16</v>
      </c>
      <c r="L71" s="55">
        <f t="shared" si="16"/>
        <v>10</v>
      </c>
      <c r="M71" s="55">
        <v>1</v>
      </c>
      <c r="N71" s="55">
        <v>5</v>
      </c>
      <c r="O71" s="55">
        <v>56</v>
      </c>
      <c r="P71" s="55">
        <v>39</v>
      </c>
      <c r="Q71" s="56">
        <f t="shared" si="17"/>
        <v>21</v>
      </c>
    </row>
    <row r="72" spans="1:17" x14ac:dyDescent="0.25">
      <c r="A72" s="1" t="s">
        <v>59</v>
      </c>
      <c r="B72" s="17">
        <v>22</v>
      </c>
      <c r="C72" s="17">
        <f t="shared" si="14"/>
        <v>4</v>
      </c>
      <c r="D72" s="17">
        <v>2</v>
      </c>
      <c r="E72" s="17">
        <v>16</v>
      </c>
      <c r="F72" s="17">
        <v>49</v>
      </c>
      <c r="G72" s="17">
        <v>67</v>
      </c>
      <c r="H72" s="17">
        <f t="shared" si="15"/>
        <v>10</v>
      </c>
      <c r="J72" t="s">
        <v>4</v>
      </c>
      <c r="K72" s="3">
        <v>16</v>
      </c>
      <c r="L72" s="17">
        <f t="shared" si="16"/>
        <v>10</v>
      </c>
      <c r="M72" s="3">
        <v>1</v>
      </c>
      <c r="N72" s="3">
        <v>5</v>
      </c>
      <c r="O72" s="3">
        <v>42</v>
      </c>
      <c r="P72" s="3">
        <v>36</v>
      </c>
      <c r="Q72" s="17">
        <f t="shared" si="17"/>
        <v>21</v>
      </c>
    </row>
    <row r="73" spans="1:17" x14ac:dyDescent="0.25">
      <c r="A73" s="30" t="s">
        <v>80</v>
      </c>
      <c r="J73" t="s">
        <v>38</v>
      </c>
      <c r="K73" s="3">
        <v>16</v>
      </c>
      <c r="L73" s="17">
        <f t="shared" si="16"/>
        <v>5</v>
      </c>
      <c r="M73" s="3">
        <v>2</v>
      </c>
      <c r="N73" s="3">
        <v>9</v>
      </c>
      <c r="O73" s="3">
        <v>40</v>
      </c>
      <c r="P73" s="3">
        <v>51</v>
      </c>
      <c r="Q73" s="17">
        <f t="shared" si="17"/>
        <v>12</v>
      </c>
    </row>
    <row r="74" spans="1:17" x14ac:dyDescent="0.25">
      <c r="A74" s="5" t="s">
        <v>363</v>
      </c>
      <c r="B74" s="31"/>
      <c r="C74" s="31"/>
      <c r="D74" s="31"/>
      <c r="J74" t="s">
        <v>43</v>
      </c>
      <c r="K74" s="3">
        <v>16</v>
      </c>
      <c r="L74" s="17">
        <f t="shared" si="16"/>
        <v>4</v>
      </c>
      <c r="M74" s="3">
        <v>3</v>
      </c>
      <c r="N74" s="3">
        <v>9</v>
      </c>
      <c r="O74" s="3">
        <v>34</v>
      </c>
      <c r="P74" s="3">
        <v>47</v>
      </c>
      <c r="Q74" s="17">
        <f t="shared" si="17"/>
        <v>11</v>
      </c>
    </row>
    <row r="75" spans="1:17" x14ac:dyDescent="0.25">
      <c r="A75" s="5" t="s">
        <v>351</v>
      </c>
      <c r="B75" s="28" t="s">
        <v>352</v>
      </c>
      <c r="C75" s="28" t="s">
        <v>339</v>
      </c>
      <c r="D75" s="28" t="s">
        <v>340</v>
      </c>
      <c r="E75" s="28" t="s">
        <v>341</v>
      </c>
      <c r="F75" s="28" t="s">
        <v>342</v>
      </c>
      <c r="G75" s="28" t="s">
        <v>353</v>
      </c>
      <c r="H75" s="28" t="s">
        <v>354</v>
      </c>
      <c r="J75" t="s">
        <v>6</v>
      </c>
      <c r="K75" s="3">
        <v>16</v>
      </c>
      <c r="L75" s="17">
        <f t="shared" si="16"/>
        <v>4</v>
      </c>
      <c r="M75" s="3">
        <v>3</v>
      </c>
      <c r="N75" s="3">
        <v>9</v>
      </c>
      <c r="O75" s="3">
        <v>45</v>
      </c>
      <c r="P75" s="3">
        <v>62</v>
      </c>
      <c r="Q75" s="17">
        <f t="shared" si="17"/>
        <v>11</v>
      </c>
    </row>
    <row r="76" spans="1:17" x14ac:dyDescent="0.25">
      <c r="A76" s="1" t="s">
        <v>77</v>
      </c>
      <c r="B76" s="17">
        <v>20</v>
      </c>
      <c r="C76" s="17">
        <f t="shared" ref="C76:C86" si="18">B76-D76-E76</f>
        <v>14</v>
      </c>
      <c r="D76" s="17">
        <v>2</v>
      </c>
      <c r="E76" s="17">
        <v>4</v>
      </c>
      <c r="F76" s="17">
        <v>59</v>
      </c>
      <c r="G76" s="17">
        <v>28</v>
      </c>
      <c r="H76" s="17">
        <f t="shared" ref="H76:H86" si="19">C76*2+D76</f>
        <v>30</v>
      </c>
      <c r="J76" t="s">
        <v>73</v>
      </c>
      <c r="K76" s="3">
        <v>16</v>
      </c>
      <c r="L76" s="17">
        <f t="shared" si="16"/>
        <v>5</v>
      </c>
      <c r="M76" s="3">
        <v>1</v>
      </c>
      <c r="N76" s="3">
        <v>10</v>
      </c>
      <c r="O76" s="3">
        <v>33</v>
      </c>
      <c r="P76" s="3">
        <v>54</v>
      </c>
      <c r="Q76" s="17">
        <f t="shared" si="17"/>
        <v>11</v>
      </c>
    </row>
    <row r="77" spans="1:17" x14ac:dyDescent="0.25">
      <c r="A77" s="1" t="s">
        <v>47</v>
      </c>
      <c r="B77" s="17">
        <v>20</v>
      </c>
      <c r="C77" s="17">
        <f t="shared" si="18"/>
        <v>13</v>
      </c>
      <c r="D77" s="17">
        <v>4</v>
      </c>
      <c r="E77" s="17">
        <v>3</v>
      </c>
      <c r="F77" s="17">
        <v>56</v>
      </c>
      <c r="G77" s="17">
        <v>37</v>
      </c>
      <c r="H77" s="17">
        <f t="shared" si="19"/>
        <v>30</v>
      </c>
      <c r="J77" t="s">
        <v>76</v>
      </c>
      <c r="K77" s="3">
        <v>16</v>
      </c>
      <c r="L77" s="17">
        <f t="shared" si="16"/>
        <v>1</v>
      </c>
      <c r="M77" s="3">
        <v>1</v>
      </c>
      <c r="N77" s="3">
        <v>14</v>
      </c>
      <c r="O77" s="3">
        <v>31</v>
      </c>
      <c r="P77" s="3">
        <v>75</v>
      </c>
      <c r="Q77" s="17">
        <f t="shared" si="17"/>
        <v>3</v>
      </c>
    </row>
    <row r="78" spans="1:17" x14ac:dyDescent="0.25">
      <c r="A78" s="1" t="s">
        <v>24</v>
      </c>
      <c r="B78" s="17">
        <v>20</v>
      </c>
      <c r="C78" s="17">
        <f t="shared" si="18"/>
        <v>10</v>
      </c>
      <c r="D78" s="17">
        <v>3</v>
      </c>
      <c r="E78" s="17">
        <v>7</v>
      </c>
      <c r="F78" s="17">
        <v>47</v>
      </c>
      <c r="G78" s="17">
        <v>39</v>
      </c>
      <c r="H78" s="17">
        <f t="shared" si="19"/>
        <v>23</v>
      </c>
      <c r="J78" s="29" t="s">
        <v>80</v>
      </c>
    </row>
    <row r="79" spans="1:17" x14ac:dyDescent="0.25">
      <c r="A79" s="1" t="s">
        <v>57</v>
      </c>
      <c r="B79" s="17">
        <v>20</v>
      </c>
      <c r="C79" s="17">
        <f t="shared" si="18"/>
        <v>9</v>
      </c>
      <c r="D79" s="17">
        <v>4</v>
      </c>
      <c r="E79" s="17">
        <v>7</v>
      </c>
      <c r="F79" s="17">
        <v>43</v>
      </c>
      <c r="G79" s="17">
        <v>40</v>
      </c>
      <c r="H79" s="17">
        <f t="shared" si="19"/>
        <v>22</v>
      </c>
      <c r="J79" s="5" t="s">
        <v>368</v>
      </c>
    </row>
    <row r="80" spans="1:17" x14ac:dyDescent="0.25">
      <c r="A80" s="1" t="s">
        <v>75</v>
      </c>
      <c r="B80" s="17">
        <v>20</v>
      </c>
      <c r="C80" s="17">
        <f t="shared" si="18"/>
        <v>9</v>
      </c>
      <c r="D80" s="17">
        <v>3</v>
      </c>
      <c r="E80" s="17">
        <v>8</v>
      </c>
      <c r="F80" s="17">
        <v>55</v>
      </c>
      <c r="G80" s="17">
        <v>32</v>
      </c>
      <c r="H80" s="17">
        <f t="shared" si="19"/>
        <v>21</v>
      </c>
      <c r="J80" s="5" t="s">
        <v>351</v>
      </c>
      <c r="K80" s="28" t="s">
        <v>352</v>
      </c>
      <c r="L80" s="28" t="s">
        <v>339</v>
      </c>
      <c r="M80" s="28" t="s">
        <v>340</v>
      </c>
      <c r="N80" s="28" t="s">
        <v>341</v>
      </c>
      <c r="O80" s="28" t="s">
        <v>342</v>
      </c>
      <c r="P80" s="28" t="s">
        <v>353</v>
      </c>
      <c r="Q80" s="28" t="s">
        <v>354</v>
      </c>
    </row>
    <row r="81" spans="1:17" x14ac:dyDescent="0.25">
      <c r="A81" s="1" t="s">
        <v>37</v>
      </c>
      <c r="B81" s="17">
        <v>20</v>
      </c>
      <c r="C81" s="17">
        <f t="shared" si="18"/>
        <v>8</v>
      </c>
      <c r="D81" s="17">
        <v>2</v>
      </c>
      <c r="E81" s="17">
        <v>10</v>
      </c>
      <c r="F81" s="17">
        <v>45</v>
      </c>
      <c r="G81" s="17">
        <v>45</v>
      </c>
      <c r="H81" s="17">
        <f t="shared" si="19"/>
        <v>18</v>
      </c>
      <c r="J81" t="s">
        <v>280</v>
      </c>
      <c r="K81" s="3">
        <v>18</v>
      </c>
      <c r="L81" s="17">
        <f t="shared" ref="L81:L87" si="20">K81-M81-N81</f>
        <v>16</v>
      </c>
      <c r="M81" s="3">
        <v>0</v>
      </c>
      <c r="N81" s="3">
        <v>2</v>
      </c>
      <c r="O81" s="3">
        <v>101</v>
      </c>
      <c r="P81" s="3">
        <v>14</v>
      </c>
      <c r="Q81" s="17">
        <f t="shared" ref="Q81:Q87" si="21">L81*2+M81</f>
        <v>32</v>
      </c>
    </row>
    <row r="82" spans="1:17" x14ac:dyDescent="0.25">
      <c r="A82" s="1" t="s">
        <v>48</v>
      </c>
      <c r="B82" s="17">
        <v>20</v>
      </c>
      <c r="C82" s="17">
        <f t="shared" si="18"/>
        <v>7</v>
      </c>
      <c r="D82" s="17">
        <v>4</v>
      </c>
      <c r="E82" s="17">
        <v>9</v>
      </c>
      <c r="F82" s="17">
        <v>40</v>
      </c>
      <c r="G82" s="17">
        <v>47</v>
      </c>
      <c r="H82" s="17">
        <f t="shared" si="19"/>
        <v>18</v>
      </c>
      <c r="J82" t="s">
        <v>267</v>
      </c>
      <c r="K82" s="3">
        <v>18</v>
      </c>
      <c r="L82" s="17">
        <f t="shared" si="20"/>
        <v>14</v>
      </c>
      <c r="M82" s="3">
        <v>1</v>
      </c>
      <c r="N82" s="3">
        <v>3</v>
      </c>
      <c r="O82" s="3">
        <v>55</v>
      </c>
      <c r="P82" s="3">
        <v>16</v>
      </c>
      <c r="Q82" s="17">
        <f t="shared" si="21"/>
        <v>29</v>
      </c>
    </row>
    <row r="83" spans="1:17" x14ac:dyDescent="0.25">
      <c r="A83" s="1" t="s">
        <v>42</v>
      </c>
      <c r="B83" s="17">
        <v>20</v>
      </c>
      <c r="C83" s="17">
        <f t="shared" si="18"/>
        <v>5</v>
      </c>
      <c r="D83" s="17">
        <v>7</v>
      </c>
      <c r="E83" s="17">
        <v>8</v>
      </c>
      <c r="F83" s="17">
        <v>43</v>
      </c>
      <c r="G83" s="17">
        <v>52</v>
      </c>
      <c r="H83" s="17">
        <f t="shared" si="19"/>
        <v>17</v>
      </c>
      <c r="J83" t="s">
        <v>65</v>
      </c>
      <c r="K83" s="3">
        <v>18</v>
      </c>
      <c r="L83" s="17">
        <f t="shared" si="20"/>
        <v>13</v>
      </c>
      <c r="M83" s="3">
        <v>2</v>
      </c>
      <c r="N83" s="3">
        <v>3</v>
      </c>
      <c r="O83" s="3">
        <v>59</v>
      </c>
      <c r="P83" s="3">
        <v>29</v>
      </c>
      <c r="Q83" s="17">
        <f t="shared" si="21"/>
        <v>28</v>
      </c>
    </row>
    <row r="84" spans="1:17" x14ac:dyDescent="0.25">
      <c r="A84" s="54" t="s">
        <v>355</v>
      </c>
      <c r="B84" s="55">
        <v>20</v>
      </c>
      <c r="C84" s="55">
        <f t="shared" si="18"/>
        <v>7</v>
      </c>
      <c r="D84" s="55">
        <v>2</v>
      </c>
      <c r="E84" s="55">
        <v>11</v>
      </c>
      <c r="F84" s="55">
        <v>44</v>
      </c>
      <c r="G84" s="55">
        <v>54</v>
      </c>
      <c r="H84" s="56">
        <f t="shared" si="19"/>
        <v>16</v>
      </c>
      <c r="J84" t="s">
        <v>43</v>
      </c>
      <c r="K84" s="3">
        <v>18</v>
      </c>
      <c r="L84" s="17">
        <f t="shared" si="20"/>
        <v>7</v>
      </c>
      <c r="M84" s="3">
        <v>2</v>
      </c>
      <c r="N84" s="3">
        <v>9</v>
      </c>
      <c r="O84" s="3">
        <v>50</v>
      </c>
      <c r="P84" s="3">
        <v>62</v>
      </c>
      <c r="Q84" s="17">
        <f t="shared" si="21"/>
        <v>16</v>
      </c>
    </row>
    <row r="85" spans="1:17" x14ac:dyDescent="0.25">
      <c r="A85" s="1" t="s">
        <v>10</v>
      </c>
      <c r="B85" s="17">
        <v>20</v>
      </c>
      <c r="C85" s="17">
        <f t="shared" si="18"/>
        <v>5</v>
      </c>
      <c r="D85" s="17">
        <v>5</v>
      </c>
      <c r="E85" s="17">
        <v>10</v>
      </c>
      <c r="F85" s="17">
        <v>36</v>
      </c>
      <c r="G85" s="17">
        <v>51</v>
      </c>
      <c r="H85" s="17">
        <f t="shared" si="19"/>
        <v>15</v>
      </c>
      <c r="J85" t="s">
        <v>15</v>
      </c>
      <c r="K85" s="3">
        <v>18</v>
      </c>
      <c r="L85" s="17">
        <f t="shared" si="20"/>
        <v>5</v>
      </c>
      <c r="M85" s="3">
        <v>2</v>
      </c>
      <c r="N85" s="3">
        <v>11</v>
      </c>
      <c r="O85" s="3">
        <v>39</v>
      </c>
      <c r="P85" s="3">
        <v>68</v>
      </c>
      <c r="Q85" s="17">
        <f t="shared" si="21"/>
        <v>12</v>
      </c>
    </row>
    <row r="86" spans="1:17" x14ac:dyDescent="0.25">
      <c r="A86" s="1" t="s">
        <v>60</v>
      </c>
      <c r="B86" s="17">
        <v>20</v>
      </c>
      <c r="C86" s="17">
        <f t="shared" si="18"/>
        <v>4</v>
      </c>
      <c r="D86" s="17">
        <v>2</v>
      </c>
      <c r="E86" s="17">
        <v>14</v>
      </c>
      <c r="F86" s="17">
        <v>33</v>
      </c>
      <c r="G86" s="17">
        <v>76</v>
      </c>
      <c r="H86" s="17">
        <f t="shared" si="19"/>
        <v>10</v>
      </c>
      <c r="J86" t="s">
        <v>37</v>
      </c>
      <c r="K86" s="3">
        <v>18</v>
      </c>
      <c r="L86" s="17">
        <f t="shared" si="20"/>
        <v>3</v>
      </c>
      <c r="M86" s="3">
        <v>1</v>
      </c>
      <c r="N86" s="3">
        <v>14</v>
      </c>
      <c r="O86" s="3">
        <v>34</v>
      </c>
      <c r="P86" s="3">
        <v>84</v>
      </c>
      <c r="Q86" s="17">
        <f t="shared" si="21"/>
        <v>7</v>
      </c>
    </row>
    <row r="87" spans="1:17" x14ac:dyDescent="0.25">
      <c r="A87" s="30" t="s">
        <v>80</v>
      </c>
      <c r="J87" s="54" t="s">
        <v>355</v>
      </c>
      <c r="K87" s="55">
        <v>18</v>
      </c>
      <c r="L87" s="55">
        <f t="shared" si="20"/>
        <v>0</v>
      </c>
      <c r="M87" s="55">
        <v>2</v>
      </c>
      <c r="N87" s="55">
        <v>16</v>
      </c>
      <c r="O87" s="55">
        <v>15</v>
      </c>
      <c r="P87" s="55">
        <v>84</v>
      </c>
      <c r="Q87" s="56">
        <f t="shared" si="21"/>
        <v>2</v>
      </c>
    </row>
    <row r="88" spans="1:17" x14ac:dyDescent="0.25">
      <c r="A88" s="5" t="s">
        <v>365</v>
      </c>
      <c r="B88" s="31"/>
      <c r="C88" s="31"/>
      <c r="D88" s="31"/>
    </row>
    <row r="89" spans="1:17" x14ac:dyDescent="0.25">
      <c r="A89" s="5" t="s">
        <v>351</v>
      </c>
      <c r="B89" s="28" t="s">
        <v>352</v>
      </c>
      <c r="C89" s="28" t="s">
        <v>339</v>
      </c>
      <c r="D89" s="28" t="s">
        <v>340</v>
      </c>
      <c r="E89" s="28" t="s">
        <v>341</v>
      </c>
      <c r="F89" s="28" t="s">
        <v>342</v>
      </c>
      <c r="G89" s="28" t="s">
        <v>353</v>
      </c>
      <c r="H89" s="28" t="s">
        <v>354</v>
      </c>
      <c r="J89" s="32" t="s">
        <v>367</v>
      </c>
    </row>
    <row r="90" spans="1:17" x14ac:dyDescent="0.25">
      <c r="A90" s="1" t="s">
        <v>64</v>
      </c>
      <c r="B90" s="17">
        <v>20</v>
      </c>
      <c r="C90" s="17">
        <f t="shared" ref="C90:C100" si="22">B90-D90-E90</f>
        <v>13</v>
      </c>
      <c r="D90" s="17">
        <v>4</v>
      </c>
      <c r="E90" s="17">
        <v>3</v>
      </c>
      <c r="F90" s="17">
        <v>67</v>
      </c>
      <c r="G90" s="17">
        <v>34</v>
      </c>
      <c r="H90" s="17">
        <f t="shared" ref="H90:H100" si="23">C90*2+D90</f>
        <v>30</v>
      </c>
    </row>
    <row r="91" spans="1:17" x14ac:dyDescent="0.25">
      <c r="A91" s="1" t="s">
        <v>18</v>
      </c>
      <c r="B91" s="17">
        <v>20</v>
      </c>
      <c r="C91" s="17">
        <f t="shared" si="22"/>
        <v>11</v>
      </c>
      <c r="D91" s="17">
        <v>5</v>
      </c>
      <c r="E91" s="17">
        <v>4</v>
      </c>
      <c r="F91" s="17">
        <v>49</v>
      </c>
      <c r="G91" s="17">
        <v>33</v>
      </c>
      <c r="H91" s="17">
        <f t="shared" si="23"/>
        <v>27</v>
      </c>
    </row>
    <row r="92" spans="1:17" x14ac:dyDescent="0.25">
      <c r="A92" s="1" t="s">
        <v>53</v>
      </c>
      <c r="B92" s="17">
        <v>20</v>
      </c>
      <c r="C92" s="17">
        <f t="shared" si="22"/>
        <v>12</v>
      </c>
      <c r="D92" s="17">
        <v>2</v>
      </c>
      <c r="E92" s="17">
        <v>6</v>
      </c>
      <c r="F92" s="17">
        <v>65</v>
      </c>
      <c r="G92" s="17">
        <v>38</v>
      </c>
      <c r="H92" s="17">
        <f t="shared" si="23"/>
        <v>26</v>
      </c>
    </row>
    <row r="93" spans="1:17" x14ac:dyDescent="0.25">
      <c r="A93" s="1" t="s">
        <v>47</v>
      </c>
      <c r="B93" s="17">
        <v>20</v>
      </c>
      <c r="C93" s="17">
        <f t="shared" si="22"/>
        <v>11</v>
      </c>
      <c r="D93" s="17">
        <v>4</v>
      </c>
      <c r="E93" s="17">
        <v>5</v>
      </c>
      <c r="F93" s="17">
        <v>47</v>
      </c>
      <c r="G93" s="17">
        <v>27</v>
      </c>
      <c r="H93" s="17">
        <f t="shared" si="23"/>
        <v>26</v>
      </c>
    </row>
    <row r="94" spans="1:17" x14ac:dyDescent="0.25">
      <c r="A94" s="1" t="s">
        <v>43</v>
      </c>
      <c r="B94" s="17">
        <v>20</v>
      </c>
      <c r="C94" s="17">
        <f t="shared" si="22"/>
        <v>9</v>
      </c>
      <c r="D94" s="17">
        <v>6</v>
      </c>
      <c r="E94" s="17">
        <v>5</v>
      </c>
      <c r="F94" s="17">
        <v>40</v>
      </c>
      <c r="G94" s="17">
        <v>29</v>
      </c>
      <c r="H94" s="17">
        <f t="shared" si="23"/>
        <v>24</v>
      </c>
    </row>
    <row r="95" spans="1:17" x14ac:dyDescent="0.25">
      <c r="A95" s="1" t="s">
        <v>48</v>
      </c>
      <c r="B95" s="17">
        <v>20</v>
      </c>
      <c r="C95" s="17">
        <f t="shared" si="22"/>
        <v>9</v>
      </c>
      <c r="D95" s="17">
        <v>3</v>
      </c>
      <c r="E95" s="17">
        <v>8</v>
      </c>
      <c r="F95" s="17">
        <v>42</v>
      </c>
      <c r="G95" s="17">
        <v>32</v>
      </c>
      <c r="H95" s="17">
        <f t="shared" si="23"/>
        <v>21</v>
      </c>
    </row>
    <row r="96" spans="1:17" x14ac:dyDescent="0.25">
      <c r="A96" s="1" t="s">
        <v>68</v>
      </c>
      <c r="B96" s="17">
        <v>20</v>
      </c>
      <c r="C96" s="17">
        <f t="shared" si="22"/>
        <v>8</v>
      </c>
      <c r="D96" s="17">
        <v>3</v>
      </c>
      <c r="E96" s="17">
        <v>9</v>
      </c>
      <c r="F96" s="17">
        <v>46</v>
      </c>
      <c r="G96" s="17">
        <v>41</v>
      </c>
      <c r="H96" s="17">
        <f t="shared" si="23"/>
        <v>19</v>
      </c>
    </row>
    <row r="97" spans="1:8" x14ac:dyDescent="0.25">
      <c r="A97" s="1" t="s">
        <v>75</v>
      </c>
      <c r="B97" s="17">
        <v>20</v>
      </c>
      <c r="C97" s="17">
        <f t="shared" si="22"/>
        <v>4</v>
      </c>
      <c r="D97" s="17">
        <v>5</v>
      </c>
      <c r="E97" s="17">
        <v>11</v>
      </c>
      <c r="F97" s="17">
        <v>33</v>
      </c>
      <c r="G97" s="17">
        <v>70</v>
      </c>
      <c r="H97" s="17">
        <f t="shared" si="23"/>
        <v>13</v>
      </c>
    </row>
    <row r="98" spans="1:8" x14ac:dyDescent="0.25">
      <c r="A98" s="54" t="s">
        <v>355</v>
      </c>
      <c r="B98" s="55">
        <v>20</v>
      </c>
      <c r="C98" s="55">
        <f t="shared" si="22"/>
        <v>3</v>
      </c>
      <c r="D98" s="55">
        <v>6</v>
      </c>
      <c r="E98" s="55">
        <v>11</v>
      </c>
      <c r="F98" s="55">
        <v>31</v>
      </c>
      <c r="G98" s="55">
        <v>51</v>
      </c>
      <c r="H98" s="56">
        <f t="shared" si="23"/>
        <v>12</v>
      </c>
    </row>
    <row r="99" spans="1:8" x14ac:dyDescent="0.25">
      <c r="A99" s="1" t="s">
        <v>37</v>
      </c>
      <c r="B99" s="17">
        <v>20</v>
      </c>
      <c r="C99" s="17">
        <f t="shared" si="22"/>
        <v>4</v>
      </c>
      <c r="D99" s="17">
        <v>4</v>
      </c>
      <c r="E99" s="17">
        <v>12</v>
      </c>
      <c r="F99" s="17">
        <v>40</v>
      </c>
      <c r="G99" s="17">
        <v>63</v>
      </c>
      <c r="H99" s="17">
        <f t="shared" si="23"/>
        <v>12</v>
      </c>
    </row>
    <row r="100" spans="1:8" x14ac:dyDescent="0.25">
      <c r="A100" s="1" t="s">
        <v>22</v>
      </c>
      <c r="B100" s="17">
        <v>20</v>
      </c>
      <c r="C100" s="17">
        <f t="shared" si="22"/>
        <v>4</v>
      </c>
      <c r="D100" s="17">
        <v>2</v>
      </c>
      <c r="E100" s="17">
        <v>14</v>
      </c>
      <c r="F100" s="17">
        <v>36</v>
      </c>
      <c r="G100" s="17">
        <v>78</v>
      </c>
      <c r="H100" s="17">
        <f t="shared" si="23"/>
        <v>10</v>
      </c>
    </row>
    <row r="101" spans="1:8" x14ac:dyDescent="0.25">
      <c r="A101" s="30" t="s">
        <v>80</v>
      </c>
    </row>
    <row r="102" spans="1:8" x14ac:dyDescent="0.25">
      <c r="A102" s="5" t="s">
        <v>366</v>
      </c>
      <c r="B102" s="31"/>
      <c r="C102" s="31"/>
      <c r="D102" s="31"/>
    </row>
    <row r="103" spans="1:8" x14ac:dyDescent="0.25">
      <c r="A103" s="5" t="s">
        <v>351</v>
      </c>
      <c r="B103" s="28" t="s">
        <v>352</v>
      </c>
      <c r="C103" s="28" t="s">
        <v>339</v>
      </c>
      <c r="D103" s="28" t="s">
        <v>340</v>
      </c>
      <c r="E103" s="28" t="s">
        <v>341</v>
      </c>
      <c r="F103" s="28" t="s">
        <v>342</v>
      </c>
      <c r="G103" s="28" t="s">
        <v>353</v>
      </c>
      <c r="H103" s="28" t="s">
        <v>354</v>
      </c>
    </row>
    <row r="104" spans="1:8" x14ac:dyDescent="0.25">
      <c r="A104" s="1" t="s">
        <v>43</v>
      </c>
      <c r="B104" s="17">
        <v>22</v>
      </c>
      <c r="C104" s="17">
        <f t="shared" ref="C104:C115" si="24">B104-D104-E104</f>
        <v>15</v>
      </c>
      <c r="D104" s="17">
        <v>4</v>
      </c>
      <c r="E104" s="17">
        <v>3</v>
      </c>
      <c r="F104" s="17">
        <v>73</v>
      </c>
      <c r="G104" s="17">
        <v>25</v>
      </c>
      <c r="H104" s="17">
        <f t="shared" ref="H104:H115" si="25">C104*2+D104</f>
        <v>34</v>
      </c>
    </row>
    <row r="105" spans="1:8" x14ac:dyDescent="0.25">
      <c r="A105" s="54" t="s">
        <v>355</v>
      </c>
      <c r="B105" s="55">
        <v>22</v>
      </c>
      <c r="C105" s="55">
        <f t="shared" si="24"/>
        <v>14</v>
      </c>
      <c r="D105" s="55">
        <v>3</v>
      </c>
      <c r="E105" s="55">
        <v>5</v>
      </c>
      <c r="F105" s="55">
        <v>61</v>
      </c>
      <c r="G105" s="55">
        <v>37</v>
      </c>
      <c r="H105" s="56">
        <f t="shared" si="25"/>
        <v>31</v>
      </c>
    </row>
    <row r="106" spans="1:8" x14ac:dyDescent="0.25">
      <c r="A106" s="1" t="s">
        <v>48</v>
      </c>
      <c r="B106" s="17">
        <v>22</v>
      </c>
      <c r="C106" s="17">
        <f t="shared" si="24"/>
        <v>11</v>
      </c>
      <c r="D106" s="17">
        <v>7</v>
      </c>
      <c r="E106" s="17">
        <v>4</v>
      </c>
      <c r="F106" s="17">
        <v>45</v>
      </c>
      <c r="G106" s="17">
        <v>32</v>
      </c>
      <c r="H106" s="17">
        <f t="shared" si="25"/>
        <v>29</v>
      </c>
    </row>
    <row r="107" spans="1:8" x14ac:dyDescent="0.25">
      <c r="A107" s="1" t="s">
        <v>18</v>
      </c>
      <c r="B107" s="17">
        <v>22</v>
      </c>
      <c r="C107" s="17">
        <f t="shared" si="24"/>
        <v>11</v>
      </c>
      <c r="D107" s="17">
        <v>6</v>
      </c>
      <c r="E107" s="17">
        <v>5</v>
      </c>
      <c r="F107" s="17">
        <v>56</v>
      </c>
      <c r="G107" s="17">
        <v>37</v>
      </c>
      <c r="H107" s="17">
        <f t="shared" si="25"/>
        <v>28</v>
      </c>
    </row>
    <row r="108" spans="1:8" x14ac:dyDescent="0.25">
      <c r="A108" s="1" t="s">
        <v>47</v>
      </c>
      <c r="B108" s="17">
        <v>22</v>
      </c>
      <c r="C108" s="17">
        <f t="shared" si="24"/>
        <v>10</v>
      </c>
      <c r="D108" s="17">
        <v>6</v>
      </c>
      <c r="E108" s="17">
        <v>6</v>
      </c>
      <c r="F108" s="17">
        <v>52</v>
      </c>
      <c r="G108" s="17">
        <v>40</v>
      </c>
      <c r="H108" s="17">
        <f t="shared" si="25"/>
        <v>26</v>
      </c>
    </row>
    <row r="109" spans="1:8" x14ac:dyDescent="0.25">
      <c r="A109" s="1" t="s">
        <v>34</v>
      </c>
      <c r="B109" s="17">
        <v>22</v>
      </c>
      <c r="C109" s="17">
        <f t="shared" si="24"/>
        <v>11</v>
      </c>
      <c r="D109" s="17">
        <v>3</v>
      </c>
      <c r="E109" s="17">
        <v>8</v>
      </c>
      <c r="F109" s="17">
        <v>55</v>
      </c>
      <c r="G109" s="17">
        <v>48</v>
      </c>
      <c r="H109" s="17">
        <f t="shared" si="25"/>
        <v>25</v>
      </c>
    </row>
    <row r="110" spans="1:8" x14ac:dyDescent="0.25">
      <c r="A110" s="1" t="s">
        <v>11</v>
      </c>
      <c r="B110" s="17">
        <v>22</v>
      </c>
      <c r="C110" s="17">
        <f t="shared" si="24"/>
        <v>10</v>
      </c>
      <c r="D110" s="17">
        <v>3</v>
      </c>
      <c r="E110" s="17">
        <v>9</v>
      </c>
      <c r="F110" s="17">
        <v>55</v>
      </c>
      <c r="G110" s="17">
        <v>40</v>
      </c>
      <c r="H110" s="17">
        <f t="shared" si="25"/>
        <v>23</v>
      </c>
    </row>
    <row r="111" spans="1:8" x14ac:dyDescent="0.25">
      <c r="A111" s="1" t="s">
        <v>64</v>
      </c>
      <c r="B111" s="17">
        <v>22</v>
      </c>
      <c r="C111" s="17">
        <f t="shared" si="24"/>
        <v>6</v>
      </c>
      <c r="D111" s="17">
        <v>8</v>
      </c>
      <c r="E111" s="17">
        <v>8</v>
      </c>
      <c r="F111" s="17">
        <v>48</v>
      </c>
      <c r="G111" s="17">
        <v>51</v>
      </c>
      <c r="H111" s="17">
        <f t="shared" si="25"/>
        <v>20</v>
      </c>
    </row>
    <row r="112" spans="1:8" x14ac:dyDescent="0.25">
      <c r="A112" s="1" t="s">
        <v>37</v>
      </c>
      <c r="B112" s="17">
        <v>22</v>
      </c>
      <c r="C112" s="17">
        <f t="shared" si="24"/>
        <v>5</v>
      </c>
      <c r="D112" s="17">
        <v>3</v>
      </c>
      <c r="E112" s="17">
        <v>14</v>
      </c>
      <c r="F112" s="17">
        <v>25</v>
      </c>
      <c r="G112" s="17">
        <v>52</v>
      </c>
      <c r="H112" s="17">
        <f t="shared" si="25"/>
        <v>13</v>
      </c>
    </row>
    <row r="113" spans="1:8" x14ac:dyDescent="0.25">
      <c r="A113" s="1" t="s">
        <v>22</v>
      </c>
      <c r="B113" s="17">
        <v>22</v>
      </c>
      <c r="C113" s="17">
        <f t="shared" si="24"/>
        <v>4</v>
      </c>
      <c r="D113" s="17">
        <v>4</v>
      </c>
      <c r="E113" s="17">
        <v>14</v>
      </c>
      <c r="F113" s="17">
        <v>31</v>
      </c>
      <c r="G113" s="17">
        <v>57</v>
      </c>
      <c r="H113" s="17">
        <f t="shared" si="25"/>
        <v>12</v>
      </c>
    </row>
    <row r="114" spans="1:8" x14ac:dyDescent="0.25">
      <c r="A114" s="1" t="s">
        <v>60</v>
      </c>
      <c r="B114" s="17">
        <v>22</v>
      </c>
      <c r="C114" s="17">
        <f t="shared" si="24"/>
        <v>4</v>
      </c>
      <c r="D114" s="17">
        <v>4</v>
      </c>
      <c r="E114" s="17">
        <v>14</v>
      </c>
      <c r="F114" s="17">
        <v>26</v>
      </c>
      <c r="G114" s="17">
        <v>73</v>
      </c>
      <c r="H114" s="17">
        <f t="shared" si="25"/>
        <v>12</v>
      </c>
    </row>
    <row r="115" spans="1:8" x14ac:dyDescent="0.25">
      <c r="A115" s="1" t="s">
        <v>77</v>
      </c>
      <c r="B115" s="17">
        <v>22</v>
      </c>
      <c r="C115" s="17">
        <f t="shared" si="24"/>
        <v>5</v>
      </c>
      <c r="D115" s="17">
        <v>1</v>
      </c>
      <c r="E115" s="17">
        <v>16</v>
      </c>
      <c r="F115" s="17">
        <v>38</v>
      </c>
      <c r="G115" s="17">
        <v>75</v>
      </c>
      <c r="H115" s="17">
        <f t="shared" si="25"/>
        <v>11</v>
      </c>
    </row>
  </sheetData>
  <mergeCells count="11">
    <mergeCell ref="K39:N39"/>
    <mergeCell ref="A12:Q12"/>
    <mergeCell ref="B7:H7"/>
    <mergeCell ref="B8:H8"/>
    <mergeCell ref="B9:H9"/>
    <mergeCell ref="B6:H6"/>
    <mergeCell ref="A1:H1"/>
    <mergeCell ref="B2:H2"/>
    <mergeCell ref="B5:H5"/>
    <mergeCell ref="B3:H3"/>
    <mergeCell ref="B4:H4"/>
  </mergeCells>
  <dataValidations count="1">
    <dataValidation allowBlank="1" showInputMessage="1" sqref="A1:A13" xr:uid="{FD14A77F-AC8C-4E69-A640-F99FC3BE02B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81-82</vt:lpstr>
      <vt:lpstr>81-82 Season Summary</vt:lpstr>
      <vt:lpstr>81-82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2019-10-30T08:07:30Z</dcterms:created>
  <dcterms:modified xsi:type="dcterms:W3CDTF">2023-02-02T14:21:40Z</dcterms:modified>
</cp:coreProperties>
</file>